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Համակարգչի նյութեր\Գնումներ 2022 Աստղիկ\դպրոցներ\Արմավիրի թ. 2 հիմնական դպրոց\"/>
    </mc:Choice>
  </mc:AlternateContent>
  <xr:revisionPtr revIDLastSave="0" documentId="13_ncr:1_{77D3E086-BB0B-4F99-9DFF-ED6E0EB5A6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7" i="3" l="1"/>
  <c r="M177" i="3"/>
  <c r="K177" i="3"/>
  <c r="H177" i="3"/>
  <c r="G177" i="3"/>
  <c r="M176" i="3"/>
  <c r="O176" i="3" s="1"/>
  <c r="J176" i="3"/>
  <c r="L176" i="3" s="1"/>
  <c r="G176" i="3"/>
  <c r="I176" i="3" s="1"/>
  <c r="D176" i="3"/>
  <c r="F176" i="3" s="1"/>
  <c r="M175" i="3"/>
  <c r="O175" i="3" s="1"/>
  <c r="J175" i="3"/>
  <c r="L175" i="3" s="1"/>
  <c r="G175" i="3"/>
  <c r="I175" i="3" s="1"/>
  <c r="D175" i="3"/>
  <c r="F175" i="3" s="1"/>
  <c r="M174" i="3"/>
  <c r="O174" i="3" s="1"/>
  <c r="O173" i="3" s="1"/>
  <c r="J174" i="3"/>
  <c r="L174" i="3" s="1"/>
  <c r="L173" i="3" s="1"/>
  <c r="G174" i="3"/>
  <c r="I174" i="3" s="1"/>
  <c r="D174" i="3"/>
  <c r="F174" i="3" s="1"/>
  <c r="F173" i="3" s="1"/>
  <c r="M173" i="3"/>
  <c r="J173" i="3"/>
  <c r="G173" i="3"/>
  <c r="D173" i="3"/>
  <c r="J172" i="3"/>
  <c r="D172" i="3"/>
  <c r="J171" i="3"/>
  <c r="J177" i="3" s="1"/>
  <c r="D171" i="3"/>
  <c r="J170" i="3"/>
  <c r="D170" i="3"/>
  <c r="O169" i="3"/>
  <c r="M169" i="3"/>
  <c r="L169" i="3"/>
  <c r="J169" i="3"/>
  <c r="I169" i="3"/>
  <c r="G169" i="3"/>
  <c r="F169" i="3"/>
  <c r="D169" i="3"/>
  <c r="O168" i="3"/>
  <c r="M168" i="3"/>
  <c r="L168" i="3"/>
  <c r="J168" i="3"/>
  <c r="I168" i="3"/>
  <c r="G168" i="3"/>
  <c r="F168" i="3"/>
  <c r="D168" i="3"/>
  <c r="O167" i="3"/>
  <c r="M167" i="3"/>
  <c r="L167" i="3"/>
  <c r="J167" i="3"/>
  <c r="I167" i="3"/>
  <c r="G167" i="3"/>
  <c r="F167" i="3"/>
  <c r="D167" i="3"/>
  <c r="O166" i="3"/>
  <c r="M166" i="3"/>
  <c r="L166" i="3"/>
  <c r="J166" i="3"/>
  <c r="I166" i="3"/>
  <c r="G166" i="3"/>
  <c r="F166" i="3"/>
  <c r="D166" i="3"/>
  <c r="O165" i="3"/>
  <c r="M165" i="3"/>
  <c r="L165" i="3"/>
  <c r="J165" i="3"/>
  <c r="I165" i="3"/>
  <c r="G165" i="3"/>
  <c r="F165" i="3"/>
  <c r="D165" i="3"/>
  <c r="O164" i="3"/>
  <c r="M164" i="3"/>
  <c r="L164" i="3"/>
  <c r="J164" i="3"/>
  <c r="I164" i="3"/>
  <c r="G164" i="3"/>
  <c r="F164" i="3"/>
  <c r="D164" i="3"/>
  <c r="O163" i="3"/>
  <c r="M163" i="3"/>
  <c r="L163" i="3"/>
  <c r="J163" i="3"/>
  <c r="I163" i="3"/>
  <c r="G163" i="3"/>
  <c r="F163" i="3"/>
  <c r="D163" i="3"/>
  <c r="O162" i="3"/>
  <c r="M162" i="3"/>
  <c r="L162" i="3"/>
  <c r="J162" i="3"/>
  <c r="I162" i="3"/>
  <c r="G162" i="3"/>
  <c r="F162" i="3"/>
  <c r="D162" i="3"/>
  <c r="O161" i="3"/>
  <c r="M161" i="3"/>
  <c r="L161" i="3"/>
  <c r="J161" i="3"/>
  <c r="I161" i="3"/>
  <c r="G161" i="3"/>
  <c r="F161" i="3"/>
  <c r="D161" i="3"/>
  <c r="O160" i="3"/>
  <c r="M160" i="3"/>
  <c r="L160" i="3"/>
  <c r="J160" i="3"/>
  <c r="I160" i="3"/>
  <c r="G160" i="3"/>
  <c r="F160" i="3"/>
  <c r="D160" i="3"/>
  <c r="O159" i="3"/>
  <c r="M159" i="3"/>
  <c r="L159" i="3"/>
  <c r="L158" i="3" s="1"/>
  <c r="J159" i="3"/>
  <c r="I159" i="3"/>
  <c r="G159" i="3"/>
  <c r="F159" i="3"/>
  <c r="F158" i="3" s="1"/>
  <c r="D159" i="3"/>
  <c r="O158" i="3"/>
  <c r="M158" i="3"/>
  <c r="J158" i="3"/>
  <c r="I158" i="3"/>
  <c r="G158" i="3"/>
  <c r="D158" i="3"/>
  <c r="O157" i="3"/>
  <c r="M157" i="3"/>
  <c r="L157" i="3"/>
  <c r="J157" i="3"/>
  <c r="I157" i="3"/>
  <c r="G157" i="3"/>
  <c r="F157" i="3"/>
  <c r="D157" i="3"/>
  <c r="O156" i="3"/>
  <c r="M156" i="3"/>
  <c r="L156" i="3"/>
  <c r="J156" i="3"/>
  <c r="I156" i="3"/>
  <c r="G156" i="3"/>
  <c r="F156" i="3"/>
  <c r="D156" i="3"/>
  <c r="O155" i="3"/>
  <c r="M155" i="3"/>
  <c r="L155" i="3"/>
  <c r="J155" i="3"/>
  <c r="I155" i="3"/>
  <c r="G155" i="3"/>
  <c r="F155" i="3"/>
  <c r="D155" i="3"/>
  <c r="O154" i="3"/>
  <c r="M154" i="3"/>
  <c r="L154" i="3"/>
  <c r="J154" i="3"/>
  <c r="I154" i="3"/>
  <c r="G154" i="3"/>
  <c r="F154" i="3"/>
  <c r="D154" i="3"/>
  <c r="O153" i="3"/>
  <c r="M153" i="3"/>
  <c r="L153" i="3"/>
  <c r="J153" i="3"/>
  <c r="I153" i="3"/>
  <c r="G153" i="3"/>
  <c r="F153" i="3"/>
  <c r="D153" i="3"/>
  <c r="O152" i="3"/>
  <c r="M152" i="3"/>
  <c r="L152" i="3"/>
  <c r="J152" i="3"/>
  <c r="I152" i="3"/>
  <c r="G152" i="3"/>
  <c r="F152" i="3"/>
  <c r="D152" i="3"/>
  <c r="O151" i="3"/>
  <c r="M151" i="3"/>
  <c r="L151" i="3"/>
  <c r="J151" i="3"/>
  <c r="I151" i="3"/>
  <c r="G151" i="3"/>
  <c r="F151" i="3"/>
  <c r="D151" i="3"/>
  <c r="O150" i="3"/>
  <c r="M150" i="3"/>
  <c r="L150" i="3"/>
  <c r="J150" i="3"/>
  <c r="I150" i="3"/>
  <c r="G150" i="3"/>
  <c r="F150" i="3"/>
  <c r="D150" i="3"/>
  <c r="O149" i="3"/>
  <c r="M149" i="3"/>
  <c r="L149" i="3"/>
  <c r="J149" i="3"/>
  <c r="I149" i="3"/>
  <c r="G149" i="3"/>
  <c r="F149" i="3"/>
  <c r="D149" i="3"/>
  <c r="O148" i="3"/>
  <c r="M148" i="3"/>
  <c r="L148" i="3"/>
  <c r="J148" i="3"/>
  <c r="I148" i="3"/>
  <c r="G148" i="3"/>
  <c r="F148" i="3"/>
  <c r="D148" i="3"/>
  <c r="O147" i="3"/>
  <c r="M147" i="3"/>
  <c r="L147" i="3"/>
  <c r="J147" i="3"/>
  <c r="I147" i="3"/>
  <c r="G147" i="3"/>
  <c r="F147" i="3"/>
  <c r="D147" i="3"/>
  <c r="O146" i="3"/>
  <c r="M146" i="3"/>
  <c r="L146" i="3"/>
  <c r="J146" i="3"/>
  <c r="I146" i="3"/>
  <c r="G146" i="3"/>
  <c r="F146" i="3"/>
  <c r="D146" i="3"/>
  <c r="O145" i="3"/>
  <c r="M145" i="3"/>
  <c r="L145" i="3"/>
  <c r="J145" i="3"/>
  <c r="I145" i="3"/>
  <c r="G145" i="3"/>
  <c r="F145" i="3"/>
  <c r="D145" i="3"/>
  <c r="O144" i="3"/>
  <c r="M144" i="3"/>
  <c r="L144" i="3"/>
  <c r="J144" i="3"/>
  <c r="I144" i="3"/>
  <c r="G144" i="3"/>
  <c r="F144" i="3"/>
  <c r="D144" i="3"/>
  <c r="O143" i="3"/>
  <c r="M143" i="3"/>
  <c r="L143" i="3"/>
  <c r="J143" i="3"/>
  <c r="I143" i="3"/>
  <c r="G143" i="3"/>
  <c r="F143" i="3"/>
  <c r="D143" i="3"/>
  <c r="O142" i="3"/>
  <c r="M142" i="3"/>
  <c r="L142" i="3"/>
  <c r="J142" i="3"/>
  <c r="I142" i="3"/>
  <c r="I141" i="3" s="1"/>
  <c r="I140" i="3" s="1"/>
  <c r="G142" i="3"/>
  <c r="F142" i="3"/>
  <c r="D142" i="3"/>
  <c r="O141" i="3"/>
  <c r="O140" i="3" s="1"/>
  <c r="M141" i="3"/>
  <c r="J141" i="3"/>
  <c r="G141" i="3"/>
  <c r="D141" i="3"/>
  <c r="M140" i="3"/>
  <c r="J140" i="3"/>
  <c r="G140" i="3"/>
  <c r="D140" i="3"/>
  <c r="O139" i="3"/>
  <c r="M139" i="3"/>
  <c r="L139" i="3"/>
  <c r="L138" i="3" s="1"/>
  <c r="J139" i="3"/>
  <c r="I139" i="3"/>
  <c r="I138" i="3" s="1"/>
  <c r="G139" i="3"/>
  <c r="F139" i="3"/>
  <c r="F138" i="3" s="1"/>
  <c r="D139" i="3"/>
  <c r="O138" i="3"/>
  <c r="M138" i="3"/>
  <c r="J138" i="3"/>
  <c r="G138" i="3"/>
  <c r="D138" i="3"/>
  <c r="O137" i="3"/>
  <c r="M137" i="3"/>
  <c r="L137" i="3"/>
  <c r="J137" i="3"/>
  <c r="I137" i="3"/>
  <c r="G137" i="3"/>
  <c r="F137" i="3"/>
  <c r="F136" i="3" s="1"/>
  <c r="D137" i="3"/>
  <c r="O136" i="3"/>
  <c r="M136" i="3"/>
  <c r="L136" i="3"/>
  <c r="J136" i="3"/>
  <c r="I136" i="3"/>
  <c r="G136" i="3"/>
  <c r="D136" i="3"/>
  <c r="M135" i="3"/>
  <c r="O135" i="3" s="1"/>
  <c r="O134" i="3" s="1"/>
  <c r="J135" i="3"/>
  <c r="L135" i="3" s="1"/>
  <c r="L134" i="3" s="1"/>
  <c r="G135" i="3"/>
  <c r="I135" i="3" s="1"/>
  <c r="I134" i="3" s="1"/>
  <c r="D135" i="3"/>
  <c r="F135" i="3" s="1"/>
  <c r="F134" i="3" s="1"/>
  <c r="M134" i="3"/>
  <c r="J134" i="3"/>
  <c r="G134" i="3"/>
  <c r="D134" i="3"/>
  <c r="M133" i="3"/>
  <c r="O133" i="3" s="1"/>
  <c r="J133" i="3"/>
  <c r="L133" i="3" s="1"/>
  <c r="G133" i="3"/>
  <c r="I133" i="3" s="1"/>
  <c r="D133" i="3"/>
  <c r="F133" i="3" s="1"/>
  <c r="M132" i="3"/>
  <c r="O132" i="3" s="1"/>
  <c r="O131" i="3" s="1"/>
  <c r="J132" i="3"/>
  <c r="L132" i="3" s="1"/>
  <c r="L131" i="3" s="1"/>
  <c r="G132" i="3"/>
  <c r="I132" i="3" s="1"/>
  <c r="I131" i="3" s="1"/>
  <c r="D132" i="3"/>
  <c r="F132" i="3" s="1"/>
  <c r="F131" i="3" s="1"/>
  <c r="M131" i="3"/>
  <c r="J131" i="3"/>
  <c r="G131" i="3"/>
  <c r="D131" i="3"/>
  <c r="M130" i="3"/>
  <c r="O130" i="3" s="1"/>
  <c r="O129" i="3" s="1"/>
  <c r="J130" i="3"/>
  <c r="L130" i="3" s="1"/>
  <c r="L129" i="3" s="1"/>
  <c r="G130" i="3"/>
  <c r="I130" i="3" s="1"/>
  <c r="I129" i="3" s="1"/>
  <c r="D130" i="3"/>
  <c r="F130" i="3" s="1"/>
  <c r="F129" i="3" s="1"/>
  <c r="M129" i="3"/>
  <c r="J129" i="3"/>
  <c r="G129" i="3"/>
  <c r="D129" i="3"/>
  <c r="M128" i="3"/>
  <c r="O128" i="3" s="1"/>
  <c r="J128" i="3"/>
  <c r="L128" i="3" s="1"/>
  <c r="G128" i="3"/>
  <c r="I128" i="3" s="1"/>
  <c r="D128" i="3"/>
  <c r="F128" i="3" s="1"/>
  <c r="M127" i="3"/>
  <c r="O127" i="3" s="1"/>
  <c r="J127" i="3"/>
  <c r="L127" i="3" s="1"/>
  <c r="G127" i="3"/>
  <c r="I127" i="3" s="1"/>
  <c r="D127" i="3"/>
  <c r="F127" i="3" s="1"/>
  <c r="M126" i="3"/>
  <c r="O126" i="3" s="1"/>
  <c r="J126" i="3"/>
  <c r="L126" i="3" s="1"/>
  <c r="G126" i="3"/>
  <c r="I126" i="3" s="1"/>
  <c r="D126" i="3"/>
  <c r="F126" i="3" s="1"/>
  <c r="M125" i="3"/>
  <c r="O125" i="3" s="1"/>
  <c r="O124" i="3" s="1"/>
  <c r="J125" i="3"/>
  <c r="L125" i="3" s="1"/>
  <c r="L124" i="3" s="1"/>
  <c r="G125" i="3"/>
  <c r="I125" i="3" s="1"/>
  <c r="I124" i="3" s="1"/>
  <c r="D125" i="3"/>
  <c r="F125" i="3" s="1"/>
  <c r="F124" i="3" s="1"/>
  <c r="M124" i="3"/>
  <c r="J124" i="3"/>
  <c r="G124" i="3"/>
  <c r="D124" i="3"/>
  <c r="M123" i="3"/>
  <c r="O123" i="3" s="1"/>
  <c r="J123" i="3"/>
  <c r="L123" i="3" s="1"/>
  <c r="G123" i="3"/>
  <c r="I123" i="3" s="1"/>
  <c r="D123" i="3"/>
  <c r="F123" i="3" s="1"/>
  <c r="M122" i="3"/>
  <c r="O122" i="3" s="1"/>
  <c r="O121" i="3" s="1"/>
  <c r="O120" i="3" s="1"/>
  <c r="J122" i="3"/>
  <c r="L122" i="3" s="1"/>
  <c r="L121" i="3" s="1"/>
  <c r="G122" i="3"/>
  <c r="I122" i="3" s="1"/>
  <c r="I121" i="3" s="1"/>
  <c r="I120" i="3" s="1"/>
  <c r="D122" i="3"/>
  <c r="F122" i="3" s="1"/>
  <c r="F121" i="3" s="1"/>
  <c r="M121" i="3"/>
  <c r="J121" i="3"/>
  <c r="G121" i="3"/>
  <c r="D121" i="3"/>
  <c r="M120" i="3"/>
  <c r="J120" i="3"/>
  <c r="G120" i="3"/>
  <c r="D120" i="3"/>
  <c r="M119" i="3"/>
  <c r="O119" i="3" s="1"/>
  <c r="J119" i="3"/>
  <c r="L119" i="3" s="1"/>
  <c r="G119" i="3"/>
  <c r="I119" i="3" s="1"/>
  <c r="F119" i="3"/>
  <c r="D119" i="3"/>
  <c r="M118" i="3"/>
  <c r="O118" i="3" s="1"/>
  <c r="L118" i="3"/>
  <c r="J118" i="3"/>
  <c r="G118" i="3"/>
  <c r="I118" i="3" s="1"/>
  <c r="F118" i="3"/>
  <c r="D118" i="3"/>
  <c r="M117" i="3"/>
  <c r="O117" i="3" s="1"/>
  <c r="L117" i="3"/>
  <c r="J117" i="3"/>
  <c r="G117" i="3"/>
  <c r="I117" i="3" s="1"/>
  <c r="F117" i="3"/>
  <c r="D117" i="3"/>
  <c r="M116" i="3"/>
  <c r="O116" i="3" s="1"/>
  <c r="L116" i="3"/>
  <c r="J116" i="3"/>
  <c r="G116" i="3"/>
  <c r="I116" i="3" s="1"/>
  <c r="F116" i="3"/>
  <c r="D116" i="3"/>
  <c r="M115" i="3"/>
  <c r="O115" i="3" s="1"/>
  <c r="L115" i="3"/>
  <c r="J115" i="3"/>
  <c r="G115" i="3"/>
  <c r="I115" i="3" s="1"/>
  <c r="F115" i="3"/>
  <c r="D115" i="3"/>
  <c r="M114" i="3"/>
  <c r="O114" i="3" s="1"/>
  <c r="L114" i="3"/>
  <c r="J114" i="3"/>
  <c r="G114" i="3"/>
  <c r="I114" i="3" s="1"/>
  <c r="F114" i="3"/>
  <c r="D114" i="3"/>
  <c r="M113" i="3"/>
  <c r="O113" i="3" s="1"/>
  <c r="L113" i="3"/>
  <c r="J113" i="3"/>
  <c r="G113" i="3"/>
  <c r="I113" i="3" s="1"/>
  <c r="F113" i="3"/>
  <c r="D113" i="3"/>
  <c r="M112" i="3"/>
  <c r="O112" i="3" s="1"/>
  <c r="J112" i="3"/>
  <c r="L112" i="3" s="1"/>
  <c r="G112" i="3"/>
  <c r="I112" i="3" s="1"/>
  <c r="D112" i="3"/>
  <c r="F112" i="3" s="1"/>
  <c r="M111" i="3"/>
  <c r="O111" i="3" s="1"/>
  <c r="O110" i="3" s="1"/>
  <c r="J111" i="3"/>
  <c r="L111" i="3" s="1"/>
  <c r="G111" i="3"/>
  <c r="I111" i="3" s="1"/>
  <c r="I110" i="3" s="1"/>
  <c r="D111" i="3"/>
  <c r="F111" i="3" s="1"/>
  <c r="F110" i="3" s="1"/>
  <c r="M110" i="3"/>
  <c r="J110" i="3"/>
  <c r="G110" i="3"/>
  <c r="D110" i="3"/>
  <c r="M109" i="3"/>
  <c r="O109" i="3" s="1"/>
  <c r="J109" i="3"/>
  <c r="L109" i="3" s="1"/>
  <c r="G109" i="3"/>
  <c r="I109" i="3" s="1"/>
  <c r="D109" i="3"/>
  <c r="F109" i="3" s="1"/>
  <c r="M108" i="3"/>
  <c r="O108" i="3" s="1"/>
  <c r="O107" i="3" s="1"/>
  <c r="O106" i="3" s="1"/>
  <c r="J108" i="3"/>
  <c r="L108" i="3" s="1"/>
  <c r="L107" i="3" s="1"/>
  <c r="G108" i="3"/>
  <c r="I108" i="3" s="1"/>
  <c r="I107" i="3" s="1"/>
  <c r="I106" i="3" s="1"/>
  <c r="D108" i="3"/>
  <c r="F108" i="3" s="1"/>
  <c r="F107" i="3" s="1"/>
  <c r="F106" i="3" s="1"/>
  <c r="M107" i="3"/>
  <c r="J107" i="3"/>
  <c r="G107" i="3"/>
  <c r="D107" i="3"/>
  <c r="M106" i="3"/>
  <c r="J106" i="3"/>
  <c r="G106" i="3"/>
  <c r="D106" i="3"/>
  <c r="M105" i="3"/>
  <c r="O105" i="3" s="1"/>
  <c r="J105" i="3"/>
  <c r="L105" i="3" s="1"/>
  <c r="G105" i="3"/>
  <c r="I105" i="3" s="1"/>
  <c r="D105" i="3"/>
  <c r="F105" i="3" s="1"/>
  <c r="M104" i="3"/>
  <c r="O104" i="3" s="1"/>
  <c r="J104" i="3"/>
  <c r="L104" i="3" s="1"/>
  <c r="G104" i="3"/>
  <c r="I104" i="3" s="1"/>
  <c r="D104" i="3"/>
  <c r="F104" i="3" s="1"/>
  <c r="M103" i="3"/>
  <c r="O103" i="3" s="1"/>
  <c r="J103" i="3"/>
  <c r="L103" i="3" s="1"/>
  <c r="G103" i="3"/>
  <c r="I103" i="3" s="1"/>
  <c r="D103" i="3"/>
  <c r="F103" i="3" s="1"/>
  <c r="M102" i="3"/>
  <c r="O102" i="3" s="1"/>
  <c r="J102" i="3"/>
  <c r="L102" i="3" s="1"/>
  <c r="L101" i="3" s="1"/>
  <c r="G102" i="3"/>
  <c r="I102" i="3" s="1"/>
  <c r="I101" i="3" s="1"/>
  <c r="D102" i="3"/>
  <c r="F102" i="3" s="1"/>
  <c r="F101" i="3" s="1"/>
  <c r="M101" i="3"/>
  <c r="J101" i="3"/>
  <c r="G101" i="3"/>
  <c r="D101" i="3"/>
  <c r="M100" i="3"/>
  <c r="O100" i="3" s="1"/>
  <c r="J100" i="3"/>
  <c r="L100" i="3" s="1"/>
  <c r="G100" i="3"/>
  <c r="I100" i="3" s="1"/>
  <c r="D100" i="3"/>
  <c r="F100" i="3" s="1"/>
  <c r="M99" i="3"/>
  <c r="O99" i="3" s="1"/>
  <c r="J99" i="3"/>
  <c r="L99" i="3" s="1"/>
  <c r="G99" i="3"/>
  <c r="I99" i="3" s="1"/>
  <c r="D99" i="3"/>
  <c r="F99" i="3" s="1"/>
  <c r="M98" i="3"/>
  <c r="O98" i="3" s="1"/>
  <c r="J98" i="3"/>
  <c r="L98" i="3" s="1"/>
  <c r="G98" i="3"/>
  <c r="I98" i="3" s="1"/>
  <c r="D98" i="3"/>
  <c r="F98" i="3" s="1"/>
  <c r="M97" i="3"/>
  <c r="O97" i="3" s="1"/>
  <c r="O96" i="3" s="1"/>
  <c r="J97" i="3"/>
  <c r="L97" i="3" s="1"/>
  <c r="L96" i="3" s="1"/>
  <c r="L95" i="3" s="1"/>
  <c r="G97" i="3"/>
  <c r="I97" i="3" s="1"/>
  <c r="I96" i="3" s="1"/>
  <c r="I95" i="3" s="1"/>
  <c r="D97" i="3"/>
  <c r="F97" i="3" s="1"/>
  <c r="F96" i="3" s="1"/>
  <c r="F95" i="3" s="1"/>
  <c r="M96" i="3"/>
  <c r="J96" i="3"/>
  <c r="G96" i="3"/>
  <c r="D96" i="3"/>
  <c r="M95" i="3"/>
  <c r="M47" i="3" s="1"/>
  <c r="M46" i="3" s="1"/>
  <c r="J95" i="3"/>
  <c r="G95" i="3"/>
  <c r="D95" i="3"/>
  <c r="M94" i="3"/>
  <c r="O94" i="3" s="1"/>
  <c r="J94" i="3"/>
  <c r="L94" i="3" s="1"/>
  <c r="G94" i="3"/>
  <c r="I94" i="3" s="1"/>
  <c r="D94" i="3"/>
  <c r="F94" i="3" s="1"/>
  <c r="M93" i="3"/>
  <c r="O93" i="3" s="1"/>
  <c r="J93" i="3"/>
  <c r="L93" i="3" s="1"/>
  <c r="G93" i="3"/>
  <c r="I93" i="3" s="1"/>
  <c r="F93" i="3"/>
  <c r="D93" i="3"/>
  <c r="M92" i="3"/>
  <c r="O92" i="3" s="1"/>
  <c r="L92" i="3"/>
  <c r="J92" i="3"/>
  <c r="G92" i="3"/>
  <c r="I92" i="3" s="1"/>
  <c r="F92" i="3"/>
  <c r="D92" i="3"/>
  <c r="M91" i="3"/>
  <c r="O91" i="3" s="1"/>
  <c r="O90" i="3" s="1"/>
  <c r="L91" i="3"/>
  <c r="J91" i="3"/>
  <c r="G91" i="3"/>
  <c r="I91" i="3" s="1"/>
  <c r="F91" i="3"/>
  <c r="F90" i="3" s="1"/>
  <c r="D91" i="3"/>
  <c r="M90" i="3"/>
  <c r="L90" i="3"/>
  <c r="J90" i="3"/>
  <c r="G90" i="3"/>
  <c r="D90" i="3"/>
  <c r="D47" i="3" s="1"/>
  <c r="D46" i="3" s="1"/>
  <c r="O89" i="3"/>
  <c r="M89" i="3"/>
  <c r="J89" i="3"/>
  <c r="L89" i="3" s="1"/>
  <c r="I89" i="3"/>
  <c r="G89" i="3"/>
  <c r="D89" i="3"/>
  <c r="F89" i="3" s="1"/>
  <c r="O88" i="3"/>
  <c r="M88" i="3"/>
  <c r="J88" i="3"/>
  <c r="L88" i="3" s="1"/>
  <c r="I88" i="3"/>
  <c r="G88" i="3"/>
  <c r="D88" i="3"/>
  <c r="F88" i="3" s="1"/>
  <c r="O87" i="3"/>
  <c r="M87" i="3"/>
  <c r="J87" i="3"/>
  <c r="L87" i="3" s="1"/>
  <c r="I87" i="3"/>
  <c r="G87" i="3"/>
  <c r="D87" i="3"/>
  <c r="F87" i="3" s="1"/>
  <c r="M86" i="3"/>
  <c r="O86" i="3" s="1"/>
  <c r="J86" i="3"/>
  <c r="L86" i="3" s="1"/>
  <c r="G86" i="3"/>
  <c r="I86" i="3" s="1"/>
  <c r="D86" i="3"/>
  <c r="F86" i="3" s="1"/>
  <c r="M85" i="3"/>
  <c r="O85" i="3" s="1"/>
  <c r="J85" i="3"/>
  <c r="L85" i="3" s="1"/>
  <c r="G85" i="3"/>
  <c r="I85" i="3" s="1"/>
  <c r="D85" i="3"/>
  <c r="F85" i="3" s="1"/>
  <c r="M84" i="3"/>
  <c r="O84" i="3" s="1"/>
  <c r="J84" i="3"/>
  <c r="L84" i="3" s="1"/>
  <c r="G84" i="3"/>
  <c r="I84" i="3" s="1"/>
  <c r="D84" i="3"/>
  <c r="F84" i="3" s="1"/>
  <c r="M83" i="3"/>
  <c r="O83" i="3" s="1"/>
  <c r="J83" i="3"/>
  <c r="L83" i="3" s="1"/>
  <c r="G83" i="3"/>
  <c r="I83" i="3" s="1"/>
  <c r="D83" i="3"/>
  <c r="F83" i="3" s="1"/>
  <c r="M82" i="3"/>
  <c r="O82" i="3" s="1"/>
  <c r="O81" i="3" s="1"/>
  <c r="J82" i="3"/>
  <c r="L82" i="3" s="1"/>
  <c r="G82" i="3"/>
  <c r="I82" i="3" s="1"/>
  <c r="I81" i="3" s="1"/>
  <c r="D82" i="3"/>
  <c r="F82" i="3" s="1"/>
  <c r="F81" i="3" s="1"/>
  <c r="M81" i="3"/>
  <c r="J81" i="3"/>
  <c r="G81" i="3"/>
  <c r="D81" i="3"/>
  <c r="M80" i="3"/>
  <c r="O80" i="3" s="1"/>
  <c r="J80" i="3"/>
  <c r="L80" i="3" s="1"/>
  <c r="G80" i="3"/>
  <c r="I80" i="3" s="1"/>
  <c r="D80" i="3"/>
  <c r="F80" i="3" s="1"/>
  <c r="M79" i="3"/>
  <c r="O79" i="3" s="1"/>
  <c r="O78" i="3" s="1"/>
  <c r="J79" i="3"/>
  <c r="L79" i="3" s="1"/>
  <c r="L78" i="3" s="1"/>
  <c r="G79" i="3"/>
  <c r="I79" i="3" s="1"/>
  <c r="I78" i="3" s="1"/>
  <c r="D79" i="3"/>
  <c r="F79" i="3" s="1"/>
  <c r="F78" i="3" s="1"/>
  <c r="M78" i="3"/>
  <c r="J78" i="3"/>
  <c r="G78" i="3"/>
  <c r="D78" i="3"/>
  <c r="M77" i="3"/>
  <c r="O77" i="3" s="1"/>
  <c r="O76" i="3" s="1"/>
  <c r="J77" i="3"/>
  <c r="L77" i="3" s="1"/>
  <c r="L76" i="3" s="1"/>
  <c r="G77" i="3"/>
  <c r="I77" i="3" s="1"/>
  <c r="I76" i="3" s="1"/>
  <c r="D77" i="3"/>
  <c r="F77" i="3" s="1"/>
  <c r="F76" i="3" s="1"/>
  <c r="M76" i="3"/>
  <c r="J76" i="3"/>
  <c r="G76" i="3"/>
  <c r="D76" i="3"/>
  <c r="O75" i="3"/>
  <c r="M75" i="3"/>
  <c r="L75" i="3"/>
  <c r="J75" i="3"/>
  <c r="I75" i="3"/>
  <c r="G75" i="3"/>
  <c r="F75" i="3"/>
  <c r="D75" i="3"/>
  <c r="O74" i="3"/>
  <c r="M74" i="3"/>
  <c r="L74" i="3"/>
  <c r="J74" i="3"/>
  <c r="I74" i="3"/>
  <c r="G74" i="3"/>
  <c r="F74" i="3"/>
  <c r="D74" i="3"/>
  <c r="O73" i="3"/>
  <c r="M73" i="3"/>
  <c r="L73" i="3"/>
  <c r="J73" i="3"/>
  <c r="I73" i="3"/>
  <c r="G73" i="3"/>
  <c r="F73" i="3"/>
  <c r="D73" i="3"/>
  <c r="O72" i="3"/>
  <c r="M72" i="3"/>
  <c r="L72" i="3"/>
  <c r="J72" i="3"/>
  <c r="I72" i="3"/>
  <c r="G72" i="3"/>
  <c r="F72" i="3"/>
  <c r="D72" i="3"/>
  <c r="O71" i="3"/>
  <c r="M71" i="3"/>
  <c r="L71" i="3"/>
  <c r="J71" i="3"/>
  <c r="I71" i="3"/>
  <c r="G71" i="3"/>
  <c r="F71" i="3"/>
  <c r="D71" i="3"/>
  <c r="O70" i="3"/>
  <c r="M70" i="3"/>
  <c r="L70" i="3"/>
  <c r="J70" i="3"/>
  <c r="I70" i="3"/>
  <c r="G70" i="3"/>
  <c r="F70" i="3"/>
  <c r="D70" i="3"/>
  <c r="O69" i="3"/>
  <c r="M69" i="3"/>
  <c r="L69" i="3"/>
  <c r="J69" i="3"/>
  <c r="I69" i="3"/>
  <c r="G69" i="3"/>
  <c r="F69" i="3"/>
  <c r="D69" i="3"/>
  <c r="O68" i="3"/>
  <c r="M68" i="3"/>
  <c r="L68" i="3"/>
  <c r="J68" i="3"/>
  <c r="I68" i="3"/>
  <c r="G68" i="3"/>
  <c r="F68" i="3"/>
  <c r="D68" i="3"/>
  <c r="O67" i="3"/>
  <c r="M67" i="3"/>
  <c r="L67" i="3"/>
  <c r="J67" i="3"/>
  <c r="I67" i="3"/>
  <c r="G67" i="3"/>
  <c r="F67" i="3"/>
  <c r="D67" i="3"/>
  <c r="O66" i="3"/>
  <c r="M66" i="3"/>
  <c r="L66" i="3"/>
  <c r="J66" i="3"/>
  <c r="I66" i="3"/>
  <c r="G66" i="3"/>
  <c r="F66" i="3"/>
  <c r="D66" i="3"/>
  <c r="O65" i="3"/>
  <c r="M65" i="3"/>
  <c r="L65" i="3"/>
  <c r="J65" i="3"/>
  <c r="I65" i="3"/>
  <c r="G65" i="3"/>
  <c r="F65" i="3"/>
  <c r="D65" i="3"/>
  <c r="O64" i="3"/>
  <c r="M64" i="3"/>
  <c r="L64" i="3"/>
  <c r="J64" i="3"/>
  <c r="I64" i="3"/>
  <c r="G64" i="3"/>
  <c r="F64" i="3"/>
  <c r="D64" i="3"/>
  <c r="O63" i="3"/>
  <c r="M63" i="3"/>
  <c r="L63" i="3"/>
  <c r="J63" i="3"/>
  <c r="I63" i="3"/>
  <c r="G63" i="3"/>
  <c r="F63" i="3"/>
  <c r="D63" i="3"/>
  <c r="O62" i="3"/>
  <c r="M62" i="3"/>
  <c r="L62" i="3"/>
  <c r="J62" i="3"/>
  <c r="I62" i="3"/>
  <c r="G62" i="3"/>
  <c r="F62" i="3"/>
  <c r="D62" i="3"/>
  <c r="O61" i="3"/>
  <c r="M61" i="3"/>
  <c r="L61" i="3"/>
  <c r="J61" i="3"/>
  <c r="I61" i="3"/>
  <c r="G61" i="3"/>
  <c r="F61" i="3"/>
  <c r="D61" i="3"/>
  <c r="O60" i="3"/>
  <c r="M60" i="3"/>
  <c r="L60" i="3"/>
  <c r="J60" i="3"/>
  <c r="I60" i="3"/>
  <c r="G60" i="3"/>
  <c r="F60" i="3"/>
  <c r="D60" i="3"/>
  <c r="O59" i="3"/>
  <c r="M59" i="3"/>
  <c r="L59" i="3"/>
  <c r="J59" i="3"/>
  <c r="I59" i="3"/>
  <c r="G59" i="3"/>
  <c r="F59" i="3"/>
  <c r="D59" i="3"/>
  <c r="O58" i="3"/>
  <c r="M58" i="3"/>
  <c r="L58" i="3"/>
  <c r="J58" i="3"/>
  <c r="I58" i="3"/>
  <c r="G58" i="3"/>
  <c r="F58" i="3"/>
  <c r="D58" i="3"/>
  <c r="O57" i="3"/>
  <c r="M57" i="3"/>
  <c r="L57" i="3"/>
  <c r="J57" i="3"/>
  <c r="I57" i="3"/>
  <c r="G57" i="3"/>
  <c r="F57" i="3"/>
  <c r="D57" i="3"/>
  <c r="O56" i="3"/>
  <c r="M56" i="3"/>
  <c r="L56" i="3"/>
  <c r="J56" i="3"/>
  <c r="I56" i="3"/>
  <c r="G56" i="3"/>
  <c r="F56" i="3"/>
  <c r="D56" i="3"/>
  <c r="O55" i="3"/>
  <c r="O54" i="3" s="1"/>
  <c r="M55" i="3"/>
  <c r="L55" i="3"/>
  <c r="J55" i="3"/>
  <c r="I55" i="3"/>
  <c r="I54" i="3" s="1"/>
  <c r="G55" i="3"/>
  <c r="F55" i="3"/>
  <c r="D55" i="3"/>
  <c r="M54" i="3"/>
  <c r="J54" i="3"/>
  <c r="G54" i="3"/>
  <c r="G47" i="3" s="1"/>
  <c r="G46" i="3" s="1"/>
  <c r="D54" i="3"/>
  <c r="O53" i="3"/>
  <c r="M53" i="3"/>
  <c r="L53" i="3"/>
  <c r="J53" i="3"/>
  <c r="I53" i="3"/>
  <c r="G53" i="3"/>
  <c r="F53" i="3"/>
  <c r="D53" i="3"/>
  <c r="O52" i="3"/>
  <c r="M52" i="3"/>
  <c r="L52" i="3"/>
  <c r="J52" i="3"/>
  <c r="I52" i="3"/>
  <c r="G52" i="3"/>
  <c r="F52" i="3"/>
  <c r="D52" i="3"/>
  <c r="O51" i="3"/>
  <c r="M51" i="3"/>
  <c r="L51" i="3"/>
  <c r="J51" i="3"/>
  <c r="I51" i="3"/>
  <c r="G51" i="3"/>
  <c r="F51" i="3"/>
  <c r="D51" i="3"/>
  <c r="O50" i="3"/>
  <c r="M50" i="3"/>
  <c r="L50" i="3"/>
  <c r="J50" i="3"/>
  <c r="I50" i="3"/>
  <c r="G50" i="3"/>
  <c r="F50" i="3"/>
  <c r="D50" i="3"/>
  <c r="O49" i="3"/>
  <c r="M49" i="3"/>
  <c r="L49" i="3"/>
  <c r="J49" i="3"/>
  <c r="I49" i="3"/>
  <c r="G49" i="3"/>
  <c r="F49" i="3"/>
  <c r="D49" i="3"/>
  <c r="O48" i="3"/>
  <c r="M48" i="3"/>
  <c r="L48" i="3"/>
  <c r="J48" i="3"/>
  <c r="I48" i="3"/>
  <c r="G48" i="3"/>
  <c r="F48" i="3"/>
  <c r="D48" i="3"/>
  <c r="J47" i="3"/>
  <c r="J46" i="3" s="1"/>
  <c r="M45" i="3"/>
  <c r="O45" i="3" s="1"/>
  <c r="L45" i="3"/>
  <c r="J45" i="3"/>
  <c r="G45" i="3"/>
  <c r="I45" i="3" s="1"/>
  <c r="F45" i="3"/>
  <c r="D45" i="3"/>
  <c r="M44" i="3"/>
  <c r="O44" i="3" s="1"/>
  <c r="L44" i="3"/>
  <c r="J44" i="3"/>
  <c r="G44" i="3"/>
  <c r="I44" i="3" s="1"/>
  <c r="F44" i="3"/>
  <c r="D44" i="3"/>
  <c r="M43" i="3"/>
  <c r="O43" i="3" s="1"/>
  <c r="O42" i="3" s="1"/>
  <c r="L43" i="3"/>
  <c r="J43" i="3"/>
  <c r="G43" i="3"/>
  <c r="I43" i="3" s="1"/>
  <c r="I42" i="3" s="1"/>
  <c r="I41" i="3" s="1"/>
  <c r="F43" i="3"/>
  <c r="D43" i="3"/>
  <c r="M42" i="3"/>
  <c r="L42" i="3"/>
  <c r="J42" i="3"/>
  <c r="G42" i="3"/>
  <c r="F42" i="3"/>
  <c r="D42" i="3"/>
  <c r="M41" i="3"/>
  <c r="L41" i="3"/>
  <c r="J41" i="3"/>
  <c r="G41" i="3"/>
  <c r="F41" i="3"/>
  <c r="D41" i="3"/>
  <c r="M40" i="3"/>
  <c r="O40" i="3" s="1"/>
  <c r="L40" i="3"/>
  <c r="J40" i="3"/>
  <c r="G40" i="3"/>
  <c r="I40" i="3" s="1"/>
  <c r="F40" i="3"/>
  <c r="D40" i="3"/>
  <c r="M39" i="3"/>
  <c r="O39" i="3" s="1"/>
  <c r="O38" i="3" s="1"/>
  <c r="L39" i="3"/>
  <c r="J39" i="3"/>
  <c r="G39" i="3"/>
  <c r="I39" i="3" s="1"/>
  <c r="I38" i="3" s="1"/>
  <c r="F39" i="3"/>
  <c r="D39" i="3"/>
  <c r="M38" i="3"/>
  <c r="L38" i="3"/>
  <c r="J38" i="3"/>
  <c r="G38" i="3"/>
  <c r="F38" i="3"/>
  <c r="D38" i="3"/>
  <c r="M37" i="3"/>
  <c r="O37" i="3" s="1"/>
  <c r="O36" i="3" s="1"/>
  <c r="L37" i="3"/>
  <c r="J37" i="3"/>
  <c r="G37" i="3"/>
  <c r="I37" i="3" s="1"/>
  <c r="I36" i="3" s="1"/>
  <c r="F37" i="3"/>
  <c r="F36" i="3" s="1"/>
  <c r="D37" i="3"/>
  <c r="M36" i="3"/>
  <c r="L36" i="3"/>
  <c r="J36" i="3"/>
  <c r="G36" i="3"/>
  <c r="D36" i="3"/>
  <c r="M35" i="3"/>
  <c r="O35" i="3" s="1"/>
  <c r="O34" i="3" s="1"/>
  <c r="J35" i="3"/>
  <c r="L35" i="3" s="1"/>
  <c r="L34" i="3" s="1"/>
  <c r="L33" i="3" s="1"/>
  <c r="G35" i="3"/>
  <c r="I35" i="3" s="1"/>
  <c r="I34" i="3" s="1"/>
  <c r="D35" i="3"/>
  <c r="F35" i="3" s="1"/>
  <c r="F34" i="3" s="1"/>
  <c r="M34" i="3"/>
  <c r="J34" i="3"/>
  <c r="J33" i="3" s="1"/>
  <c r="G34" i="3"/>
  <c r="G33" i="3" s="1"/>
  <c r="D34" i="3"/>
  <c r="D33" i="3" s="1"/>
  <c r="M33" i="3"/>
  <c r="M32" i="3"/>
  <c r="O32" i="3" s="1"/>
  <c r="J32" i="3"/>
  <c r="L32" i="3" s="1"/>
  <c r="G32" i="3"/>
  <c r="I32" i="3" s="1"/>
  <c r="D32" i="3"/>
  <c r="F32" i="3" s="1"/>
  <c r="M31" i="3"/>
  <c r="O31" i="3" s="1"/>
  <c r="O30" i="3" s="1"/>
  <c r="J31" i="3"/>
  <c r="L31" i="3" s="1"/>
  <c r="L30" i="3" s="1"/>
  <c r="G31" i="3"/>
  <c r="I31" i="3" s="1"/>
  <c r="I30" i="3" s="1"/>
  <c r="D31" i="3"/>
  <c r="F31" i="3" s="1"/>
  <c r="F30" i="3" s="1"/>
  <c r="M30" i="3"/>
  <c r="M29" i="3"/>
  <c r="O29" i="3" s="1"/>
  <c r="L29" i="3"/>
  <c r="J29" i="3"/>
  <c r="G29" i="3"/>
  <c r="I29" i="3" s="1"/>
  <c r="F29" i="3"/>
  <c r="D29" i="3"/>
  <c r="M28" i="3"/>
  <c r="O28" i="3" s="1"/>
  <c r="O27" i="3" s="1"/>
  <c r="J28" i="3"/>
  <c r="J27" i="3" s="1"/>
  <c r="J26" i="3" s="1"/>
  <c r="G28" i="3"/>
  <c r="I28" i="3" s="1"/>
  <c r="I27" i="3" s="1"/>
  <c r="F28" i="3"/>
  <c r="D28" i="3"/>
  <c r="D27" i="3" s="1"/>
  <c r="D26" i="3" s="1"/>
  <c r="M27" i="3"/>
  <c r="M26" i="3" s="1"/>
  <c r="M25" i="3" s="1"/>
  <c r="G27" i="3"/>
  <c r="F27" i="3"/>
  <c r="F26" i="3" s="1"/>
  <c r="G26" i="3"/>
  <c r="M24" i="3"/>
  <c r="O24" i="3" s="1"/>
  <c r="J24" i="3"/>
  <c r="L24" i="3" s="1"/>
  <c r="G24" i="3"/>
  <c r="I24" i="3" s="1"/>
  <c r="F24" i="3"/>
  <c r="D24" i="3"/>
  <c r="M23" i="3"/>
  <c r="O23" i="3" s="1"/>
  <c r="J23" i="3"/>
  <c r="J22" i="3" s="1"/>
  <c r="G23" i="3"/>
  <c r="I23" i="3" s="1"/>
  <c r="F23" i="3"/>
  <c r="D23" i="3"/>
  <c r="M22" i="3"/>
  <c r="G22" i="3"/>
  <c r="D22" i="3"/>
  <c r="M21" i="3"/>
  <c r="O21" i="3" s="1"/>
  <c r="L21" i="3"/>
  <c r="J21" i="3"/>
  <c r="G21" i="3"/>
  <c r="I21" i="3" s="1"/>
  <c r="D21" i="3"/>
  <c r="F21" i="3" s="1"/>
  <c r="M20" i="3"/>
  <c r="O20" i="3" s="1"/>
  <c r="L20" i="3"/>
  <c r="L19" i="3" s="1"/>
  <c r="J20" i="3"/>
  <c r="G20" i="3"/>
  <c r="I20" i="3" s="1"/>
  <c r="D20" i="3"/>
  <c r="D19" i="3" s="1"/>
  <c r="J19" i="3"/>
  <c r="G19" i="3"/>
  <c r="I33" i="3" l="1"/>
  <c r="I90" i="3"/>
  <c r="O33" i="3"/>
  <c r="I47" i="3"/>
  <c r="I46" i="3" s="1"/>
  <c r="F25" i="3"/>
  <c r="O41" i="3"/>
  <c r="L81" i="3"/>
  <c r="F20" i="3"/>
  <c r="F19" i="3" s="1"/>
  <c r="L23" i="3"/>
  <c r="L22" i="3" s="1"/>
  <c r="L28" i="3"/>
  <c r="L27" i="3" s="1"/>
  <c r="L26" i="3" s="1"/>
  <c r="L25" i="3" s="1"/>
  <c r="G30" i="3"/>
  <c r="G25" i="3" s="1"/>
  <c r="G18" i="3" s="1"/>
  <c r="G17" i="3" s="1"/>
  <c r="F22" i="3"/>
  <c r="O22" i="3"/>
  <c r="O26" i="3"/>
  <c r="O25" i="3" s="1"/>
  <c r="F54" i="3"/>
  <c r="F33" i="3"/>
  <c r="O95" i="3"/>
  <c r="O47" i="3" s="1"/>
  <c r="O46" i="3" s="1"/>
  <c r="O101" i="3"/>
  <c r="I19" i="3"/>
  <c r="M19" i="3"/>
  <c r="M18" i="3" s="1"/>
  <c r="M17" i="3" s="1"/>
  <c r="I22" i="3"/>
  <c r="I26" i="3"/>
  <c r="I25" i="3" s="1"/>
  <c r="D30" i="3"/>
  <c r="D25" i="3" s="1"/>
  <c r="D18" i="3" s="1"/>
  <c r="D17" i="3" s="1"/>
  <c r="J30" i="3"/>
  <c r="J25" i="3" s="1"/>
  <c r="J18" i="3" s="1"/>
  <c r="J17" i="3" s="1"/>
  <c r="L106" i="3"/>
  <c r="L110" i="3"/>
  <c r="L120" i="3"/>
  <c r="L141" i="3"/>
  <c r="L140" i="3" s="1"/>
  <c r="F141" i="3"/>
  <c r="F140" i="3" s="1"/>
  <c r="I173" i="3"/>
  <c r="O19" i="3"/>
  <c r="O18" i="3" s="1"/>
  <c r="O17" i="3" s="1"/>
  <c r="F120" i="3"/>
  <c r="F47" i="3" s="1"/>
  <c r="F46" i="3" s="1"/>
  <c r="I18" i="3"/>
  <c r="I17" i="3" s="1"/>
  <c r="I170" i="3" s="1"/>
  <c r="I177" i="3" s="1"/>
  <c r="L54" i="3"/>
  <c r="F18" i="3" l="1"/>
  <c r="F17" i="3" s="1"/>
  <c r="F170" i="3" s="1"/>
  <c r="F177" i="3" s="1"/>
  <c r="O170" i="3"/>
  <c r="O177" i="3" s="1"/>
  <c r="L47" i="3"/>
  <c r="L46" i="3" s="1"/>
  <c r="L170" i="3" s="1"/>
  <c r="L177" i="3" s="1"/>
  <c r="L18" i="3"/>
  <c r="L17" i="3" s="1"/>
  <c r="Q170" i="3" l="1"/>
  <c r="F18" i="2"/>
  <c r="F17" i="2"/>
  <c r="F16" i="2"/>
  <c r="F15" i="2"/>
  <c r="F19" i="2" l="1"/>
</calcChain>
</file>

<file path=xl/sharedStrings.xml><?xml version="1.0" encoding="utf-8"?>
<sst xmlns="http://schemas.openxmlformats.org/spreadsheetml/2006/main" count="328" uniqueCount="244">
  <si>
    <t>Հաստատում եմ</t>
  </si>
  <si>
    <t xml:space="preserve">          Արմավիրի մարզի &lt;&lt;²ñÙ³íÇñÇ ì.´³ËßÛ³ÝÇ ³Ýí.ÃÇí 2 ÑÇÙÝ ¹åñáó&gt;&gt;ՊՈԱԿ</t>
  </si>
  <si>
    <t>îÝûñ»Ý ________¶.²é³ù»ÉÛ³Ý</t>
  </si>
  <si>
    <t>ÐÐ å»ï³Ï³Ý µÛáõç»Ç ÙÇçáóÝ»ñÇ Ñ³ßíÇÝ Çñ³Ï³Ý³óíáÕ</t>
  </si>
  <si>
    <t xml:space="preserve"> փոփոխված   ԳՆՈՒՄՆԵՐԻ ՊԼԱՆ</t>
  </si>
  <si>
    <t>Պատվիրատուն՝  &lt;&lt;²ñÙ³íÇñÇ ì.´³ËßÛ³ÝÇ ³Ýí.ÃÇí 2 ÑÇÙÝ ¹åñáó&gt;&gt;ՊՈԱԿ</t>
  </si>
  <si>
    <t>Ծրագիրը՝ Հանրակրթություն</t>
  </si>
  <si>
    <t>Անվանումը՝ Ապրանքների,աշխատանքների,ծառայություններ ձեռք բերում</t>
  </si>
  <si>
    <t xml:space="preserve"> 09-բաժնի ,  01-խմբի , 02-դասի, 01-ծրագիր </t>
  </si>
  <si>
    <t>09-բաժնի , 02-խմբի , 01-դասի, 02-ծրագիր</t>
  </si>
  <si>
    <t>ØÇç³ÝóÇÏ Ïá¹Á` Áëï  CPV      ¹³ë³Ï³ñ·Ù³Ý</t>
  </si>
  <si>
    <t>¶ÝÙ³Ý ³é³ñÏ³</t>
  </si>
  <si>
    <t>¶ÝÙ³Ý Ó¨ (ÁÝÃ³ó³Ï³ñ·)</t>
  </si>
  <si>
    <t>â³÷Ù³Ý ÙÇ³íáñÁ</t>
  </si>
  <si>
    <t>ÙÇ³íáñÇ ·ÇÝÁ</t>
  </si>
  <si>
    <t xml:space="preserve">ÀÝ¹Ñ³Ýáõñ Í³Ëë»ñÁ (¹ñ³Ùáí) </t>
  </si>
  <si>
    <t>ø³Ý³ÏÁ</t>
  </si>
  <si>
    <t>ՄԱ</t>
  </si>
  <si>
    <t>հատ</t>
  </si>
  <si>
    <t>79411210</t>
  </si>
  <si>
    <t>ԳՀ</t>
  </si>
  <si>
    <t>Ñ³ï</t>
  </si>
  <si>
    <t>Արմավիրի մարզի &lt;&lt;²ñÙ³íÇñÇ ì.´³ËßÛ³ÝÇ ³Ýí.ÃÇí 2 ÑÇÙÝ ¹åñáó&gt;&gt;ՊՈԱԿ-ի</t>
  </si>
  <si>
    <t xml:space="preserve">¶ÝáõÙÝ»ñÇ åÉ³Ý - 2022Ã  </t>
  </si>
  <si>
    <t xml:space="preserve">ä³ïíÇñ³ïáõÝ`           </t>
  </si>
  <si>
    <t>Ìñ³·ÇñÁ`                       Ñ³Ýñ³ÏñÃáõÃÛáõÝ</t>
  </si>
  <si>
    <t>²Ýí³ÝáõÙÁ</t>
  </si>
  <si>
    <t>&lt;&lt;²ñÙ³íÇñÇ ì.´³ËßÛ³ÝÇ ³Ýí.ÃÇí 2 ÑÇÙÝ ¹åñáó&gt;&gt;ՊՈԱԿ</t>
  </si>
  <si>
    <t>71351540</t>
  </si>
  <si>
    <t>Տեխնիկական հսկողության ծառայություն</t>
  </si>
  <si>
    <t xml:space="preserve"> Ճ³ñï³ñ³å»ï³Ï³Ý ¨ ß»Ýù»ñÇ ã³÷³·ñÙ³Ý Í³é³ÛáõÃÛáõÝÝ»ñ</t>
  </si>
  <si>
    <t xml:space="preserve"> ¶ÝáõÙÝ»ñÇ Ñ»ï Ï³åí³Í  Í³é³ÛáõÃÛáõÝÝ»ñ</t>
  </si>
  <si>
    <t>ÀÝ¹³Ù»ÝÁ</t>
  </si>
  <si>
    <t>Հ Ա Ս Տ Ա Տ ՈՒ Մ Ե Մ</t>
  </si>
  <si>
    <t>ԼԻԱԶՈՐՎԱԾ ՊԵՏԱԿԱՆ ՄԱՐՄՆԻ ԳԼԽԱՎՈՐ ՖԻՆԱՆՍԻՍՏ</t>
  </si>
  <si>
    <t>Ա.Հովհաննիսյան</t>
  </si>
  <si>
    <t>ստորագրություն</t>
  </si>
  <si>
    <t>Ն Ա Խ Ա Հ Ա Շ Ի Վ</t>
  </si>
  <si>
    <t>Պետական ոչ առևտրային կազմակերպության 2022 թվականի ֆինանսատնտեսական գործունեության</t>
  </si>
  <si>
    <t>1. Կազմակերպության անվանումը՝</t>
  </si>
  <si>
    <t>,,Արմավիրի Վ.Բախշյանի անվան թիվ 2 հիմնական դպրոց՚՚ՊՈԱԿ</t>
  </si>
  <si>
    <t>5. ՀՀ պետական կառավարման լիազորված մարմնի անվանումը</t>
  </si>
  <si>
    <t>2. ՀՎՀՀ</t>
  </si>
  <si>
    <t>04407409</t>
  </si>
  <si>
    <t>6. Բյուջետային ծախսերի գործառական դասակարգման ծածկագիր/բաժին, խումբ</t>
  </si>
  <si>
    <t>3. Փոստային հասցեն</t>
  </si>
  <si>
    <t>Ք.Արմավիր Հանրապետության 26 շենք</t>
  </si>
  <si>
    <t>7. Չափի միավորը`</t>
  </si>
  <si>
    <t xml:space="preserve"> հազար դրամ</t>
  </si>
  <si>
    <t>4. Կազմակերպության տեղաբաշխման մարզի կոդն ըստ բյուջետային ծախսերի տարածքային դասակարգման</t>
  </si>
  <si>
    <t>1060004</t>
  </si>
  <si>
    <t>Տողերի NN</t>
  </si>
  <si>
    <t> Ֆինանսատնտեսական գործունեության դրամական միջոցների գոյացման աղբյուրների և դրանց հաշվին իրականացվող ելքերի
(ըստ բյուջետային ծախսերի տնտեսագիտական դասակարգման տարրերի)</t>
  </si>
  <si>
    <t>Առաջին եռամսյակ</t>
  </si>
  <si>
    <t>Առաջին կիսամյակ</t>
  </si>
  <si>
    <t>Ինն ամիս</t>
  </si>
  <si>
    <t>Տարեկան </t>
  </si>
  <si>
    <t>Նախահաշիվ</t>
  </si>
  <si>
    <t>նախահաշվում կատարված փոփոխությունները (ավելացումները դրական նշանով, պակասեցումները փակագծերում)</t>
  </si>
  <si>
    <t>Հաստատված (ճշտված) նախահաշիվ</t>
  </si>
  <si>
    <t>Անվանումները</t>
  </si>
  <si>
    <t>Տնտեսագիտական ծածկագիրը</t>
  </si>
  <si>
    <t>Ա</t>
  </si>
  <si>
    <t>Բ</t>
  </si>
  <si>
    <t>Գ</t>
  </si>
  <si>
    <r>
      <t xml:space="preserve">I. ԸՆԹԱՑԻԿ ԵԿԱՄՈՒՏՆԵՐ
(տող 2112000+տող 2113000)
</t>
    </r>
    <r>
      <rPr>
        <sz val="7"/>
        <rFont val="GHEA Grapalat"/>
        <family val="3"/>
      </rPr>
      <t>այդ թվում՝</t>
    </r>
  </si>
  <si>
    <t>X</t>
  </si>
  <si>
    <r>
      <t xml:space="preserve">2. ՊԱՇՏՈՆԱԿԱՆ ԴՐԱՄԱՇՆՈՐՀՆԵՐ
</t>
    </r>
    <r>
      <rPr>
        <sz val="7"/>
        <rFont val="GHEA Grapalat"/>
        <family val="3"/>
      </rPr>
      <t>որից`</t>
    </r>
  </si>
  <si>
    <t>2.1. Արտաքին պաշտոնական դրամաշնորհներ` ստացված այլ պետություններից</t>
  </si>
  <si>
    <t>x</t>
  </si>
  <si>
    <t>2.1.1. ընթացիկ արտաքին պաշտոնական դրամաշնորհներ` ստացված այլ պետություններից</t>
  </si>
  <si>
    <t>2.1.2. կապիտալ արտաքին պաշտոնական դրամաշնորհներ` ստացված այլ պետություններից</t>
  </si>
  <si>
    <t>2.2. Արտաքին պաշտոնական դրամաշնորհներ` ստացված միջազգային կազմակերպություններից</t>
  </si>
  <si>
    <t>2.2.1. ընթացիկ արտաքին պաշտոնական դրամաշնորհներ` ստացված միջազգային կազմակերպություններից</t>
  </si>
  <si>
    <t>2.2.2. կապիտալ արտաքին պաշտոնական դրամաշնորհներ` ստացված միջազգային կազմակերպություններից</t>
  </si>
  <si>
    <t>2.3. Ներքին պաշտոնական դրամաշնորհներ` ստացված կառավարման այլ մակարդակներից</t>
  </si>
  <si>
    <t xml:space="preserve">2.3.1. ընթացիկ ներքին պաշտոնական դրամաշնորհներ` ստացված կառավարման այլ մակարդակներից, այդ թվում՝ </t>
  </si>
  <si>
    <t xml:space="preserve">2.3.1.1. պետական բյուջեից,
այդ թվում՝ </t>
  </si>
  <si>
    <t>2.3.1.1.1. պետության կողմից պատվիրակված ծախսերի փոխհատուցում</t>
  </si>
  <si>
    <t>2.3.1.2. համայնքների բյուջեներից</t>
  </si>
  <si>
    <t>2.3.2. կապիտալ ներքին պաշտոնական դրամաշնորհներ` ստացված կառավարման այլ մակարդակներից,
այդ թվում՝</t>
  </si>
  <si>
    <t>2.3.2.1. պետական բյուջեից</t>
  </si>
  <si>
    <t>2.3.2.2 համայնքների բյուջեներից</t>
  </si>
  <si>
    <r>
      <t xml:space="preserve">3. ԱՅԼ ԵԿԱՄՈՒՏՆԵՐ
</t>
    </r>
    <r>
      <rPr>
        <sz val="7"/>
        <rFont val="GHEA Grapalat"/>
        <family val="3"/>
      </rPr>
      <t>որից`</t>
    </r>
  </si>
  <si>
    <t>3.1. Եկամուտներ սեփականությունից</t>
  </si>
  <si>
    <t>3.1.3. գույքի վարձակալությունից եկամուտներ</t>
  </si>
  <si>
    <t>3.2. եկամուտներ ապրանքների մատակարարումից և ծառայությունների մատուցումից</t>
  </si>
  <si>
    <t>3.2.1. եկամուտներ ապրանքների մատակարարումից և ծառայությունների մատուցումից</t>
  </si>
  <si>
    <t>3.2.2. վարչական գանձումներ</t>
  </si>
  <si>
    <t>3.2.2.2. այլ վարչական գանձումներ</t>
  </si>
  <si>
    <t>3.3. Եկամուտներ տույժերից, տուգանքներից</t>
  </si>
  <si>
    <t>3.4. Այլ կատեգորիաներում չդասակարգված տրանսֆերտներ</t>
  </si>
  <si>
    <t>3.4.1. Այլ կատեգորիաներում չդասակարգված ընթացիկ տրանսֆերտներ</t>
  </si>
  <si>
    <t>3.4.1.1 Սուբսիդիաներ</t>
  </si>
  <si>
    <t>3.4.2. Այլ կատեգորիաներում չդասակարգված կապիտալ տրանսֆերտներ</t>
  </si>
  <si>
    <t>3.5. Պետական կազմակերպությունների այլ եկամուտներ</t>
  </si>
  <si>
    <r>
      <t xml:space="preserve">II. ԸՆԴԱՄԵՆԸ ԾԱԽՍԵՐ
(տող 1100000+ տող 4000000)
</t>
    </r>
    <r>
      <rPr>
        <sz val="7"/>
        <rFont val="GHEA Grapalat"/>
        <family val="3"/>
      </rPr>
      <t>այդ թվում`</t>
    </r>
  </si>
  <si>
    <r>
      <t xml:space="preserve">Ա. ԸՆԹԱՑԻԿ ԾԱԽՍԵՐ
(տող 1110000+ տող 1120000 + տող 1140000+տող 1150000+տող 1160000+տող 1170000)
</t>
    </r>
    <r>
      <rPr>
        <sz val="7"/>
        <rFont val="GHEA Grapalat"/>
        <family val="3"/>
      </rPr>
      <t>այդ թվում`</t>
    </r>
  </si>
  <si>
    <t>1110000</t>
  </si>
  <si>
    <r>
      <t xml:space="preserve">1. ԱՇԽԱՏԱՆՔԻ ՎԱՐՁԱՏՐՈՒԹՅՈՒՆ
(տող 1111000+ տող 1112000+տող 1113000 +տող 1115000+տող 1116000)
</t>
    </r>
    <r>
      <rPr>
        <sz val="7"/>
        <rFont val="GHEA Grapalat"/>
        <family val="3"/>
      </rPr>
      <t>այդ թվում`</t>
    </r>
  </si>
  <si>
    <t xml:space="preserve"> - Աշխատողների աշխատավարձեր և հավելավճարներ</t>
  </si>
  <si>
    <t> 411100</t>
  </si>
  <si>
    <t xml:space="preserve"> - Պարգևատրումներ, դրամական խրախուսումներ և հատուկ վճարներ</t>
  </si>
  <si>
    <t> 411200</t>
  </si>
  <si>
    <t xml:space="preserve"> - Քաղաքացիական, դատական և պետական այլ ծառայողների պարգևատրում</t>
  </si>
  <si>
    <t xml:space="preserve"> - Այլ վարձատրություններ</t>
  </si>
  <si>
    <t xml:space="preserve"> - Բնեղեն աշխատավարձեր և հավելավճարներ</t>
  </si>
  <si>
    <r>
      <t xml:space="preserve">2. ԾԱՌԱՅՈՒԹՅՈՒՆՆԵՐԻ ԵՎ ԱՊՐԱՆՔՆԵՐԻ ՁԵՌՔԲԵՐՈՒՄ 
(տող 1121000+ տող 1122000 + տող 1123000+ տող 1124000+ տող 1125000+ տող 1126000)
</t>
    </r>
    <r>
      <rPr>
        <sz val="7"/>
        <rFont val="GHEA Grapalat"/>
        <family val="3"/>
      </rPr>
      <t>այդ թվում`</t>
    </r>
  </si>
  <si>
    <t>2.1. Շարունակական ծախսեր</t>
  </si>
  <si>
    <t xml:space="preserve"> - Գործառնական և բանկային ծառայությունների ծախսեր</t>
  </si>
  <si>
    <r>
      <t xml:space="preserve"> - </t>
    </r>
    <r>
      <rPr>
        <sz val="7"/>
        <rFont val="GHEA Grapalat"/>
        <family val="3"/>
      </rPr>
      <t>Էներգետիկ ծառայություններ</t>
    </r>
  </si>
  <si>
    <t xml:space="preserve"> - Կոմունալ ծառայություններ</t>
  </si>
  <si>
    <t xml:space="preserve"> - Կապի ծառայություններ</t>
  </si>
  <si>
    <t xml:space="preserve"> - Ապահովագրական ծախսեր</t>
  </si>
  <si>
    <t xml:space="preserve"> - Գույքի և սարքավորումների վարձակալություն</t>
  </si>
  <si>
    <t> - Արտագերատեսչական ծախսեր</t>
  </si>
  <si>
    <t>2.2. Ծառայողական գործուղումների գծով ծախսեր</t>
  </si>
  <si>
    <t xml:space="preserve"> - Ներքին գործուղումներ</t>
  </si>
  <si>
    <t xml:space="preserve"> - Արտասահմանյան գործուղումների գծով ծախսեր</t>
  </si>
  <si>
    <t xml:space="preserve"> - Այլ տրանսպորտային ծախսեր</t>
  </si>
  <si>
    <t>2.3. Պայմանագրային այլ ծառայությունների ձեռքբերում</t>
  </si>
  <si>
    <t xml:space="preserve"> - Վարչական ծառայություններ</t>
  </si>
  <si>
    <t xml:space="preserve"> - Համակարգչային ծառայություններ</t>
  </si>
  <si>
    <t xml:space="preserve"> - Աշխատակազմի մասնագիտական զարգացման ծառայություններ</t>
  </si>
  <si>
    <t xml:space="preserve"> - Տեղեկատվական ծառայություններ</t>
  </si>
  <si>
    <t xml:space="preserve"> - Կառավարչական ծառայություններ</t>
  </si>
  <si>
    <t xml:space="preserve"> - Կենցաղային և հանրային սննդի ծառայություններ</t>
  </si>
  <si>
    <t xml:space="preserve"> - Ներկայացուցչական ծախսեր</t>
  </si>
  <si>
    <t xml:space="preserve"> - Ընդհանուր բնույթի այլ ծառայություններ</t>
  </si>
  <si>
    <t>2.4. Այլ մասնագիտական ծառայությունների ձեռքբերում</t>
  </si>
  <si>
    <t xml:space="preserve"> - Մասնագիտական ծառայություններ</t>
  </si>
  <si>
    <t>2.5. Ընթացիկ նորոգում և պահպանում (ծառայություններ և նյութեր)</t>
  </si>
  <si>
    <t xml:space="preserve"> - Շենքերի և կառույցների ընթացիկ նորոգում և պահպանում</t>
  </si>
  <si>
    <t xml:space="preserve"> - Մեքենաների և սարքավորումների ընթացիկ նորոգում և պահպանում</t>
  </si>
  <si>
    <t>2.6. Նյութեր (ապրանքներ)</t>
  </si>
  <si>
    <t xml:space="preserve"> - Գրասենյակային նյութեր և հագուստ</t>
  </si>
  <si>
    <t xml:space="preserve"> - Գյուղատնտեսական ապրանքներ</t>
  </si>
  <si>
    <t xml:space="preserve"> - Վերապատրաստման և ուսուցման նյութեր (աշխատողների զարգացման)</t>
  </si>
  <si>
    <t>426300</t>
  </si>
  <si>
    <t xml:space="preserve"> - Տրանսպորտային նյութեր</t>
  </si>
  <si>
    <t xml:space="preserve"> - Շրջակա միջավայրի պաշտպանության և գիտական նյութեր</t>
  </si>
  <si>
    <t xml:space="preserve"> - Առողջապահական և լաբորատոր նյութեր</t>
  </si>
  <si>
    <t xml:space="preserve"> - Կենցաղային և հանրային սննդի նյութեր</t>
  </si>
  <si>
    <t xml:space="preserve"> - Հատուկ նպատակային այլ նյութեր</t>
  </si>
  <si>
    <r>
      <t xml:space="preserve">4. ՍՈՒԲՍԻԴԻԱՆԵՐ
</t>
    </r>
    <r>
      <rPr>
        <i/>
        <sz val="7"/>
        <rFont val="GHEA Grapalat"/>
        <family val="3"/>
      </rPr>
      <t>այդ թվում`</t>
    </r>
  </si>
  <si>
    <t xml:space="preserve"> - Սուբսիդիաներ ոչ ֆինանսական պետական կազմակերպություններին</t>
  </si>
  <si>
    <t xml:space="preserve"> - Սուբսիդիաներ ֆինանսական պետական կազմակերպություններին</t>
  </si>
  <si>
    <t xml:space="preserve"> - Սուբսիդիաներ ոչ պետական ոչ ֆինանսական կազմակերպություններին</t>
  </si>
  <si>
    <t xml:space="preserve"> - Սուբսիդիաներ ոչ պետական ֆինանսական կազմակերպություններին</t>
  </si>
  <si>
    <r>
      <t xml:space="preserve">5. ԴՐԱՄԱՇՆՈՐՀՆԵՐ
</t>
    </r>
    <r>
      <rPr>
        <sz val="7"/>
        <rFont val="GHEA Grapalat"/>
        <family val="3"/>
      </rPr>
      <t>այդ թվում՝</t>
    </r>
  </si>
  <si>
    <t>Ընթացիկ դրամաշնորհներ պետական հատվածի այլ մակարդակներին</t>
  </si>
  <si>
    <t xml:space="preserve"> - Այլ ընթացիկ դրամաշնորհներ համայնքներին</t>
  </si>
  <si>
    <t xml:space="preserve"> - Ընթացիկ դրամաշնորհներ պետական և համայնքային ոչ առևտրային կազմակերպություններին</t>
  </si>
  <si>
    <t xml:space="preserve"> - Ընթացիկ դրամաշնորհներ պետական և համայնքային առևտրային կազմակերպություններին</t>
  </si>
  <si>
    <t xml:space="preserve"> - Այլ ընթացիկ դրամաշնորհներ</t>
  </si>
  <si>
    <t>Կապիտալ դրամաշնորհներ պետական հատվածի այլ մակարդակներին</t>
  </si>
  <si>
    <t>- Այլ կապիտալ դրամաշնորհներ համայնքներին</t>
  </si>
  <si>
    <t xml:space="preserve"> - Կապիտալ դրամաշնորհներ պետական և համայնքային ոչ առևտրային կազմակերպություններին</t>
  </si>
  <si>
    <t>- Կապիտալ դրամաշնորհներ պետական և համայնքային առևտրային կազմակերպություններին</t>
  </si>
  <si>
    <t>-Այլ կապիտալ դրամաշնորհներ</t>
  </si>
  <si>
    <r>
      <t xml:space="preserve">6. ՍՈՑԻԱԼԱԿԱՆ ՆՊԱՍՏՆԵՐ
</t>
    </r>
    <r>
      <rPr>
        <sz val="7"/>
        <rFont val="GHEA Grapalat"/>
        <family val="3"/>
      </rPr>
      <t>այդ թվում`</t>
    </r>
  </si>
  <si>
    <t>6.1. 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</si>
  <si>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</si>
  <si>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</si>
  <si>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>6.2. Սոցիալական օգնության դրամական արտահայտությամբ նպաստներ (բյուջեից)</t>
  </si>
  <si>
    <r>
      <t> - </t>
    </r>
    <r>
      <rPr>
        <sz val="7"/>
        <rFont val="GHEA Grapalat"/>
        <family val="3"/>
      </rPr>
      <t>Հիվանդության և հաշմանդամության նպաստներ բյուջեից</t>
    </r>
  </si>
  <si>
    <r>
      <t> - </t>
    </r>
    <r>
      <rPr>
        <sz val="7"/>
        <rFont val="GHEA Grapalat"/>
        <family val="3"/>
      </rPr>
      <t>Մայրության նպաստներ բյուջեից</t>
    </r>
  </si>
  <si>
    <r>
      <t> - </t>
    </r>
    <r>
      <rPr>
        <sz val="7"/>
        <rFont val="GHEA Grapalat"/>
        <family val="3"/>
      </rPr>
      <t>Երեխաների կամ ընտանեկան նպաստներ բյուջեից</t>
    </r>
  </si>
  <si>
    <r>
      <t> - </t>
    </r>
    <r>
      <rPr>
        <sz val="7"/>
        <rFont val="GHEA Grapalat"/>
        <family val="3"/>
      </rPr>
      <t>Գործազրկության նպաստներ բյուջեից</t>
    </r>
  </si>
  <si>
    <r>
      <t> - </t>
    </r>
    <r>
      <rPr>
        <sz val="7"/>
        <rFont val="GHEA Grapalat"/>
        <family val="3"/>
      </rPr>
      <t>Կենսաթոշակի անցնելու հետ կապված և տարիքային նպաստներ բյուջեից</t>
    </r>
  </si>
  <si>
    <r>
      <t> - </t>
    </r>
    <r>
      <rPr>
        <sz val="7"/>
        <rFont val="GHEA Grapalat"/>
        <family val="3"/>
      </rPr>
      <t>Հուղարկավորության նպաստներ բյուջեից</t>
    </r>
  </si>
  <si>
    <r>
      <t> - </t>
    </r>
    <r>
      <rPr>
        <sz val="7"/>
        <rFont val="GHEA Grapalat"/>
        <family val="3"/>
      </rPr>
      <t>Կրթական, մշակութային և սպորտային նպաստներ բյուջեից</t>
    </r>
  </si>
  <si>
    <r>
      <t> - </t>
    </r>
    <r>
      <rPr>
        <sz val="7"/>
        <rFont val="GHEA Grapalat"/>
        <family val="3"/>
      </rPr>
      <t>Բնակարանային նպաստներ բյուջեից</t>
    </r>
  </si>
  <si>
    <r>
      <t> - </t>
    </r>
    <r>
      <rPr>
        <sz val="7"/>
        <rFont val="GHEA Grapalat"/>
        <family val="3"/>
      </rPr>
      <t>Այլ նպաստներ բյուջեից</t>
    </r>
  </si>
  <si>
    <r>
      <t xml:space="preserve">7. ԱՅԼ ԾԱԽՍԵՐ
</t>
    </r>
    <r>
      <rPr>
        <sz val="7"/>
        <rFont val="GHEA Grapalat"/>
        <family val="3"/>
      </rPr>
      <t>այդ թվում`</t>
    </r>
  </si>
  <si>
    <t>7.1. Նվիրատվություններ ոչ կառավարչական (հասարակական) կազմակերպություններին</t>
  </si>
  <si>
    <r>
      <t> - </t>
    </r>
    <r>
      <rPr>
        <sz val="7"/>
        <rFont val="GHEA Grapalat"/>
        <family val="3"/>
      </rPr>
      <t>Տնային տնտեսություններին ծառայություններ մատուցող` շահույթ չհետապնդող կազմակերպություններին նվիրատվություններ</t>
    </r>
  </si>
  <si>
    <r>
      <t> - </t>
    </r>
    <r>
      <rPr>
        <sz val="7"/>
        <rFont val="GHEA Grapalat"/>
        <family val="3"/>
      </rPr>
      <t>Նվիրատվություններ այլ շահույթ չհետապնդող կազմակերպություններին</t>
    </r>
  </si>
  <si>
    <t>7.2. Հարկեր, պարտադիր վճարներ և տույժեր, որոնք կառավարման տարբեր մակարդակների կողմից կիրառվում են միմյանց նկատմամբ</t>
  </si>
  <si>
    <t xml:space="preserve"> - Աշխատավարձի ֆոնդ</t>
  </si>
  <si>
    <t xml:space="preserve"> - Այլ հարկեր</t>
  </si>
  <si>
    <r>
      <t> - </t>
    </r>
    <r>
      <rPr>
        <sz val="7"/>
        <rFont val="GHEA Grapalat"/>
        <family val="3"/>
      </rPr>
      <t>Պարտադիր վճարներ</t>
    </r>
  </si>
  <si>
    <r>
      <t> - </t>
    </r>
    <r>
      <rPr>
        <sz val="7"/>
        <rFont val="GHEA Grapalat"/>
        <family val="3"/>
      </rPr>
      <t>Պետական հատվածի տարբեր մակարդակների կողմից միմյանց նկատմամբ կիրառվող տույժեր</t>
    </r>
  </si>
  <si>
    <t>7.3. Դատարանների կողմից նշանակված տույժեր և տուգանքներ</t>
  </si>
  <si>
    <t xml:space="preserve"> - Դատարանների կողմից նշանակված տույժեր և տուգանքներ</t>
  </si>
  <si>
    <t>7.4. Բնական աղետներից կամ այլ բնական պատճառներով առաջացած վնասների կամ վնասվածքների վերականգնում</t>
  </si>
  <si>
    <t xml:space="preserve"> - Բնական աղետներից առաջացած վնասվածքների կամ վնասների վերականգնում</t>
  </si>
  <si>
    <t xml:space="preserve"> - Այլ բնական պատճառներով ստացած վնասվածքների վերականգնում</t>
  </si>
  <si>
    <t>7.5. Կառավարման մարմինների գործունեության հետևանքով առաջացած վնասների կամ վնասվածքների վերականգնում</t>
  </si>
  <si>
    <r>
      <t> - </t>
    </r>
    <r>
      <rPr>
        <sz val="7"/>
        <rFont val="GHEA Grapalat"/>
        <family val="3"/>
      </rPr>
      <t>Կառավարման մարմինների գործունեության հետևանքով առաջացած վնասվածքների կամ վնասների վերականգնում</t>
    </r>
  </si>
  <si>
    <t>7.6. Այլ ծախսեր</t>
  </si>
  <si>
    <r>
      <t> - </t>
    </r>
    <r>
      <rPr>
        <sz val="7"/>
        <rFont val="GHEA Grapalat"/>
        <family val="3"/>
      </rPr>
      <t>Այլ ծախսեր</t>
    </r>
  </si>
  <si>
    <t>7.7. Պահուստային միջոցներ</t>
  </si>
  <si>
    <r>
      <t> - </t>
    </r>
    <r>
      <rPr>
        <sz val="7"/>
        <rFont val="GHEA Grapalat"/>
        <family val="3"/>
      </rPr>
      <t>Պահուստային միջոցներ</t>
    </r>
  </si>
  <si>
    <r>
      <t xml:space="preserve">Բ. ՈՉ ՖԻՆԱՆՍԱԿԱՆ ԱԿՏԻՎՆԵՐ
(տող 1200000 + 1300000)
</t>
    </r>
    <r>
      <rPr>
        <sz val="7"/>
        <rFont val="GHEA Grapalat"/>
        <family val="3"/>
      </rPr>
      <t>այդ թվում`</t>
    </r>
  </si>
  <si>
    <r>
      <t xml:space="preserve">ԲԱ. ՈՉ ՖԻՆԱՆՍԱԿԱՆ ԱԿՏԻՎՆԵՐԻ ԳԾՈՎ ԾԱԽՍԵՐ
</t>
    </r>
    <r>
      <rPr>
        <sz val="7"/>
        <rFont val="GHEA Grapalat"/>
        <family val="3"/>
      </rPr>
      <t>այդ թվում`</t>
    </r>
  </si>
  <si>
    <r>
      <t xml:space="preserve">1. ՀԻՄՆԱԿԱՆ ՄԻՋՈՑՆԵՐ
</t>
    </r>
    <r>
      <rPr>
        <sz val="7"/>
        <rFont val="GHEA Grapalat"/>
        <family val="3"/>
      </rPr>
      <t>որից`</t>
    </r>
  </si>
  <si>
    <r>
      <t> - </t>
    </r>
    <r>
      <rPr>
        <sz val="7"/>
        <rFont val="GHEA Grapalat"/>
        <family val="3"/>
      </rPr>
      <t>Շենքերի և շինությունների ձեռքբերում</t>
    </r>
  </si>
  <si>
    <t xml:space="preserve"> - Շենքերի և շինությունների կառուցում</t>
  </si>
  <si>
    <r>
      <t> - </t>
    </r>
    <r>
      <rPr>
        <sz val="7"/>
        <rFont val="GHEA Grapalat"/>
        <family val="3"/>
      </rPr>
      <t>Շենքերի և շինությունների կապիտալ վերանորոգում</t>
    </r>
  </si>
  <si>
    <r>
      <t> - </t>
    </r>
    <r>
      <rPr>
        <sz val="7"/>
        <rFont val="GHEA Grapalat"/>
        <family val="3"/>
      </rPr>
      <t>Տրանսպորտային սարքավորումներ</t>
    </r>
  </si>
  <si>
    <t xml:space="preserve"> - Վարչական սարքավորումներ</t>
  </si>
  <si>
    <r>
      <t> - </t>
    </r>
    <r>
      <rPr>
        <sz val="7"/>
        <rFont val="GHEA Grapalat"/>
        <family val="3"/>
      </rPr>
      <t>Այլ մեքենաներ և սարքավորումներ</t>
    </r>
  </si>
  <si>
    <r>
      <t> - </t>
    </r>
    <r>
      <rPr>
        <sz val="7"/>
        <rFont val="GHEA Grapalat"/>
        <family val="3"/>
      </rPr>
      <t>Աճեցվող ակտիվներ</t>
    </r>
  </si>
  <si>
    <r>
      <t> - </t>
    </r>
    <r>
      <rPr>
        <sz val="7"/>
        <rFont val="GHEA Grapalat"/>
        <family val="3"/>
      </rPr>
      <t>Ոչ նյութական հիմնական միջոցներ</t>
    </r>
  </si>
  <si>
    <t xml:space="preserve"> - Գեոդեզիական քարտեզագրական ծախսեր</t>
  </si>
  <si>
    <t>- Նախագծահետազոտական ծախսեր</t>
  </si>
  <si>
    <r>
      <t xml:space="preserve">2. ՊԱՇԱՐՆԵՐ
</t>
    </r>
    <r>
      <rPr>
        <sz val="7"/>
        <rFont val="GHEA Grapalat"/>
        <family val="3"/>
      </rPr>
      <t>որից`</t>
    </r>
  </si>
  <si>
    <t xml:space="preserve"> - Ռազմավարական պաշարներ</t>
  </si>
  <si>
    <t xml:space="preserve"> - Նյութեր և պարագաներ</t>
  </si>
  <si>
    <r>
      <t> - </t>
    </r>
    <r>
      <rPr>
        <sz val="7"/>
        <rFont val="GHEA Grapalat"/>
        <family val="3"/>
      </rPr>
      <t>Վերավաճառքի համար նախատեսված ապրանքներ</t>
    </r>
  </si>
  <si>
    <r>
      <t> - </t>
    </r>
    <r>
      <rPr>
        <sz val="7"/>
        <rFont val="GHEA Grapalat"/>
        <family val="3"/>
      </rPr>
      <t>Սպառման նպատակով պահվող պաշարներ</t>
    </r>
  </si>
  <si>
    <r>
      <t xml:space="preserve">3. ԲԱՐՁՐԱՐԺԵՔ ԱԿՏԻՎՆԵՐ
</t>
    </r>
    <r>
      <rPr>
        <sz val="7"/>
        <rFont val="GHEA Grapalat"/>
        <family val="3"/>
      </rPr>
      <t>որից`</t>
    </r>
  </si>
  <si>
    <t xml:space="preserve"> - Բարձրարժեք ակտիվներ</t>
  </si>
  <si>
    <r>
      <t xml:space="preserve">4. ՉԱՐՏԱԴՐՎԱԾ ԱԿՏԻՎՆԵՐ
</t>
    </r>
    <r>
      <rPr>
        <sz val="7"/>
        <rFont val="GHEA Grapalat"/>
        <family val="3"/>
      </rPr>
      <t>որից`</t>
    </r>
  </si>
  <si>
    <t>1241000</t>
  </si>
  <si>
    <t xml:space="preserve"> - Հող</t>
  </si>
  <si>
    <t xml:space="preserve"> - Ընդերքային ակտիվներ</t>
  </si>
  <si>
    <r>
      <t> - </t>
    </r>
    <r>
      <rPr>
        <sz val="7"/>
        <rFont val="GHEA Grapalat"/>
        <family val="3"/>
      </rPr>
      <t>Այլ բնական ծագում ունեցող ակտիվներ</t>
    </r>
  </si>
  <si>
    <r>
      <t> - </t>
    </r>
    <r>
      <rPr>
        <sz val="7"/>
        <rFont val="GHEA Grapalat"/>
        <family val="3"/>
      </rPr>
      <t>Ոչ նյութական չարտադրված ակտիվներ</t>
    </r>
  </si>
  <si>
    <r>
      <t xml:space="preserve">ԲԲ. ՈՉ ՖԻՆԱՆՍԱԿԱՆ ԱԿՏԻՎՆԵՐԻ ԻՐԱՑՈՒՄԻՑ ՄՈՒՏՔԵՐ
</t>
    </r>
    <r>
      <rPr>
        <sz val="7"/>
        <rFont val="GHEA Grapalat"/>
        <family val="3"/>
      </rPr>
      <t>որից`</t>
    </r>
  </si>
  <si>
    <t> Հիմնական միջոցների իրացումից մուտքեր</t>
  </si>
  <si>
    <t> Պաշարների իրացումից մուտքեր</t>
  </si>
  <si>
    <t> Բարձրարժեք ակտիվների իրացումից մուտքեր</t>
  </si>
  <si>
    <t> Ոչ արտադրական ակտիվների իրացումից մուտքեր</t>
  </si>
  <si>
    <t>III. ԸՆԴԱՄԵՆԸ ԴՐԱՄԱԿԱՆ ՄԻՋՈՑՆԵՐԻ ԴԵՖԻՑԻՏ (ՀԱՎԵԼՈՒՐԴ)
(տող 1000000 - տող 2000000)</t>
  </si>
  <si>
    <t>IV. ԴԵՖԻՑԻՏԻ ՖԻՆԱՆՍԱՎՈՐՄԱՆ ԱՂԲՅՈՒՐՆԵՐԸ</t>
  </si>
  <si>
    <t>2.4. Կազմակերպության ելքերի ֆինանսավորմանն ուղղվող տարեսկզբի միջոցներ</t>
  </si>
  <si>
    <r>
      <t xml:space="preserve">2.5. Կազմակերպության հաշվից (ազատ մնացորդ) համապատասխան բյուջե փոխանցվող միջոցներ,
</t>
    </r>
    <r>
      <rPr>
        <i/>
        <sz val="7"/>
        <rFont val="GHEA Grapalat"/>
        <family val="3"/>
      </rPr>
      <t>այդ թվում՝</t>
    </r>
  </si>
  <si>
    <t>2.5.1. պետական բյուջե</t>
  </si>
  <si>
    <t>2.5.2. համայնքների բյուջեներ</t>
  </si>
  <si>
    <t>2.6. Հաշվետու ժամանակաշրջանում կազմակերպության հաշվի ազատ միջոցներ</t>
  </si>
  <si>
    <r>
      <t>«</t>
    </r>
    <r>
      <rPr>
        <u/>
        <sz val="12"/>
        <rFont val="GHEA Grapalat"/>
        <family val="3"/>
      </rPr>
      <t xml:space="preserve">     </t>
    </r>
    <r>
      <rPr>
        <sz val="12"/>
        <rFont val="GHEA Grapalat"/>
        <family val="3"/>
      </rPr>
      <t>» «</t>
    </r>
    <r>
      <rPr>
        <u/>
        <sz val="12"/>
        <rFont val="GHEA Grapalat"/>
        <family val="3"/>
      </rPr>
      <t xml:space="preserve">                    </t>
    </r>
    <r>
      <rPr>
        <sz val="12"/>
        <rFont val="GHEA Grapalat"/>
        <family val="3"/>
      </rPr>
      <t>» 2022 թ․</t>
    </r>
  </si>
  <si>
    <t xml:space="preserve">Կազմակերպության տնօրեն </t>
  </si>
  <si>
    <t>Գ.Առաքելյան</t>
  </si>
  <si>
    <t>(ստորագրություն)</t>
  </si>
  <si>
    <t>Գլխավոր հաշվապահ</t>
  </si>
  <si>
    <t>Ա.Իսահակյան</t>
  </si>
  <si>
    <t>ÐÐ å»ï³Ï³Ý µÛáõç»Ç ÙÇçáóÝ»ñÇ Ñ³ßíÇÝ Çñ³Ï³Ý³óíáÕ փոփոխված</t>
  </si>
  <si>
    <t>ԸՆԴԱՄԵՆԸ</t>
  </si>
  <si>
    <t>14.09.2022թ.</t>
  </si>
  <si>
    <t>ԱՇԽԱՏԱՆՔՆԵՐ</t>
  </si>
  <si>
    <t>արհեստանոցի շենքի ուժեղացման և ճաշարանի վերակառուցման աշխատանքներ</t>
  </si>
  <si>
    <t>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</si>
</sst>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_(* #,##0.0_);_(* \(#,##0.0\);_(* &quot;-&quot;??_);_(@_)"/>
    <numFmt numFmtId="167" formatCode="_-* #,##0.0\ _₽_-;\-* #,##0.0\ _₽_-;_-* &quot;-&quot;?\ _₽_-;_-@_-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AM"/>
      <family val="2"/>
    </font>
    <font>
      <sz val="9"/>
      <name val="Arial AM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name val="Arial AM"/>
      <family val="2"/>
    </font>
    <font>
      <sz val="11"/>
      <name val="Arial AM"/>
      <family val="2"/>
    </font>
    <font>
      <b/>
      <sz val="8"/>
      <name val="Arial AM"/>
      <family val="2"/>
    </font>
    <font>
      <sz val="11"/>
      <name val="Calibri"/>
      <family val="2"/>
    </font>
    <font>
      <b/>
      <sz val="8"/>
      <name val="Arial LatArm"/>
      <family val="2"/>
    </font>
    <font>
      <b/>
      <sz val="11"/>
      <name val="Arial AM"/>
      <family val="2"/>
    </font>
    <font>
      <sz val="8"/>
      <name val="Arial LatArm"/>
      <family val="2"/>
    </font>
    <font>
      <sz val="9"/>
      <name val="Arial LatArm"/>
      <family val="2"/>
    </font>
    <font>
      <b/>
      <i/>
      <u/>
      <sz val="16"/>
      <name val="Arial LatArm"/>
      <family val="2"/>
    </font>
    <font>
      <sz val="12"/>
      <name val="Arial LatArm"/>
      <family val="2"/>
    </font>
    <font>
      <sz val="10"/>
      <name val="Arial LatArm"/>
      <family val="2"/>
    </font>
    <font>
      <sz val="11"/>
      <name val="Arial LatArm"/>
      <family val="2"/>
    </font>
    <font>
      <b/>
      <sz val="12"/>
      <name val="Arial LatArm"/>
      <family val="2"/>
    </font>
    <font>
      <sz val="12"/>
      <name val="Calibri"/>
      <family val="2"/>
      <charset val="204"/>
    </font>
    <font>
      <b/>
      <sz val="12"/>
      <color theme="1"/>
      <name val="Sylfaen"/>
      <family val="1"/>
      <charset val="204"/>
    </font>
    <font>
      <sz val="10"/>
      <color theme="1"/>
      <name val="Arial LatArm"/>
      <family val="2"/>
    </font>
    <font>
      <b/>
      <sz val="10"/>
      <name val="Arial LatArm"/>
      <family val="2"/>
    </font>
    <font>
      <sz val="12"/>
      <name val="Calibri"/>
      <family val="2"/>
    </font>
    <font>
      <sz val="9"/>
      <color theme="1"/>
      <name val="Arial LatArm"/>
      <family val="2"/>
    </font>
    <font>
      <b/>
      <i/>
      <u/>
      <sz val="14"/>
      <name val="Arial LatArm"/>
      <family val="2"/>
    </font>
    <font>
      <b/>
      <i/>
      <u/>
      <sz val="10"/>
      <name val="Arial LatArm"/>
      <family val="2"/>
    </font>
    <font>
      <b/>
      <sz val="11"/>
      <color theme="1"/>
      <name val="Arial LatArm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vertAlign val="superscript"/>
      <sz val="10"/>
      <name val="GHEA Grapalat"/>
      <family val="3"/>
    </font>
    <font>
      <b/>
      <sz val="10"/>
      <name val="GHEA Grapalat"/>
      <family val="3"/>
    </font>
    <font>
      <sz val="7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i/>
      <sz val="7"/>
      <name val="GHEA Grapalat"/>
      <family val="3"/>
    </font>
    <font>
      <b/>
      <i/>
      <sz val="7"/>
      <name val="GHEA Grapalat"/>
      <family val="3"/>
    </font>
    <font>
      <sz val="8"/>
      <name val="GHEA Grapalat"/>
      <family val="3"/>
    </font>
    <font>
      <u/>
      <sz val="12"/>
      <name val="GHEA Grapalat"/>
      <family val="3"/>
    </font>
    <font>
      <sz val="14"/>
      <name val="Arial LatArm"/>
      <family val="2"/>
    </font>
    <font>
      <u/>
      <sz val="11"/>
      <name val="Arial LatArm"/>
      <family val="2"/>
    </font>
    <font>
      <i/>
      <sz val="9"/>
      <name val="Arial LatArm"/>
      <family val="2"/>
    </font>
    <font>
      <u/>
      <sz val="10"/>
      <name val="Arial LatArm"/>
      <family val="2"/>
    </font>
    <font>
      <b/>
      <sz val="9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91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2" fillId="0" borderId="2" xfId="3" applyFont="1" applyBorder="1" applyAlignment="1">
      <alignment horizontal="center" vertical="top" wrapText="1"/>
    </xf>
    <xf numFmtId="0" fontId="2" fillId="0" borderId="2" xfId="3" applyFont="1" applyBorder="1" applyAlignment="1">
      <alignment vertical="center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wrapText="1"/>
    </xf>
    <xf numFmtId="0" fontId="3" fillId="0" borderId="0" xfId="0" applyFont="1"/>
    <xf numFmtId="0" fontId="8" fillId="0" borderId="0" xfId="0" applyFont="1"/>
    <xf numFmtId="0" fontId="2" fillId="0" borderId="0" xfId="0" applyFont="1" applyAlignment="1">
      <alignment horizontal="center" vertical="top"/>
    </xf>
    <xf numFmtId="0" fontId="15" fillId="0" borderId="0" xfId="3" applyFont="1" applyAlignment="1">
      <alignment horizontal="center"/>
    </xf>
    <xf numFmtId="0" fontId="15" fillId="0" borderId="0" xfId="3" applyFont="1" applyAlignment="1">
      <alignment horizontal="left"/>
    </xf>
    <xf numFmtId="0" fontId="16" fillId="0" borderId="0" xfId="3" applyFont="1"/>
    <xf numFmtId="0" fontId="17" fillId="0" borderId="0" xfId="3" applyFont="1" applyAlignment="1">
      <alignment horizontal="center" vertical="center"/>
    </xf>
    <xf numFmtId="0" fontId="18" fillId="0" borderId="0" xfId="3" applyFont="1"/>
    <xf numFmtId="49" fontId="19" fillId="0" borderId="2" xfId="0" applyNumberFormat="1" applyFont="1" applyBorder="1" applyAlignment="1">
      <alignment horizontal="left"/>
    </xf>
    <xf numFmtId="0" fontId="20" fillId="0" borderId="2" xfId="0" applyFont="1" applyBorder="1" applyAlignment="1">
      <alignment vertical="center" wrapText="1"/>
    </xf>
    <xf numFmtId="0" fontId="13" fillId="0" borderId="2" xfId="3" applyFont="1" applyBorder="1" applyAlignment="1">
      <alignment horizontal="left" vertical="center"/>
    </xf>
    <xf numFmtId="0" fontId="21" fillId="0" borderId="2" xfId="2" applyFont="1" applyBorder="1" applyAlignment="1">
      <alignment horizontal="center" vertical="center" wrapText="1"/>
    </xf>
    <xf numFmtId="165" fontId="21" fillId="2" borderId="2" xfId="2" applyNumberFormat="1" applyFont="1" applyFill="1" applyBorder="1" applyAlignment="1">
      <alignment horizontal="center" vertical="top" wrapText="1"/>
    </xf>
    <xf numFmtId="0" fontId="16" fillId="2" borderId="2" xfId="3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wrapText="1"/>
    </xf>
    <xf numFmtId="49" fontId="23" fillId="0" borderId="2" xfId="0" applyNumberFormat="1" applyFont="1" applyBorder="1" applyAlignment="1">
      <alignment horizontal="left"/>
    </xf>
    <xf numFmtId="0" fontId="22" fillId="0" borderId="0" xfId="0" applyFont="1" applyAlignment="1">
      <alignment wrapText="1"/>
    </xf>
    <xf numFmtId="0" fontId="12" fillId="0" borderId="2" xfId="3" applyFont="1" applyBorder="1" applyAlignment="1">
      <alignment horizontal="left" vertical="center"/>
    </xf>
    <xf numFmtId="1" fontId="21" fillId="2" borderId="2" xfId="2" applyNumberFormat="1" applyFont="1" applyFill="1" applyBorder="1" applyAlignment="1">
      <alignment horizontal="center" vertical="top" wrapText="1"/>
    </xf>
    <xf numFmtId="49" fontId="24" fillId="0" borderId="2" xfId="2" applyNumberFormat="1" applyFont="1" applyBorder="1" applyAlignment="1">
      <alignment horizontal="center" vertical="center"/>
    </xf>
    <xf numFmtId="0" fontId="25" fillId="0" borderId="2" xfId="3" applyFont="1" applyBorder="1" applyAlignment="1">
      <alignment horizontal="center" vertical="center"/>
    </xf>
    <xf numFmtId="0" fontId="26" fillId="0" borderId="2" xfId="3" applyFont="1" applyBorder="1" applyAlignment="1">
      <alignment horizontal="left" vertical="center"/>
    </xf>
    <xf numFmtId="0" fontId="16" fillId="0" borderId="2" xfId="3" applyFont="1" applyBorder="1" applyAlignment="1">
      <alignment horizontal="center" vertical="center"/>
    </xf>
    <xf numFmtId="165" fontId="27" fillId="2" borderId="2" xfId="2" applyNumberFormat="1" applyFont="1" applyFill="1" applyBorder="1" applyAlignment="1">
      <alignment horizontal="center" vertical="top" wrapText="1"/>
    </xf>
    <xf numFmtId="1" fontId="18" fillId="2" borderId="2" xfId="3" applyNumberFormat="1" applyFont="1" applyFill="1" applyBorder="1" applyAlignment="1">
      <alignment horizontal="center"/>
    </xf>
    <xf numFmtId="49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/>
    <xf numFmtId="0" fontId="32" fillId="0" borderId="1" xfId="0" applyFont="1" applyBorder="1"/>
    <xf numFmtId="0" fontId="32" fillId="0" borderId="0" xfId="0" applyFont="1"/>
    <xf numFmtId="49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0" fontId="36" fillId="0" borderId="0" xfId="0" applyFont="1"/>
    <xf numFmtId="49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 wrapText="1"/>
    </xf>
    <xf numFmtId="0" fontId="36" fillId="0" borderId="0" xfId="0" applyFont="1" applyAlignment="1">
      <alignment horizontal="right" vertical="top" wrapText="1"/>
    </xf>
    <xf numFmtId="0" fontId="36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Protection="1">
      <protection locked="0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center" vertical="center" wrapText="1"/>
    </xf>
    <xf numFmtId="49" fontId="38" fillId="3" borderId="20" xfId="0" applyNumberFormat="1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 wrapText="1"/>
    </xf>
    <xf numFmtId="49" fontId="38" fillId="3" borderId="23" xfId="0" applyNumberFormat="1" applyFont="1" applyFill="1" applyBorder="1" applyAlignment="1">
      <alignment horizontal="right" vertical="top" wrapText="1"/>
    </xf>
    <xf numFmtId="0" fontId="38" fillId="3" borderId="24" xfId="0" applyFont="1" applyFill="1" applyBorder="1" applyAlignment="1">
      <alignment horizontal="left" vertical="top" wrapText="1"/>
    </xf>
    <xf numFmtId="0" fontId="38" fillId="3" borderId="25" xfId="0" applyFont="1" applyFill="1" applyBorder="1" applyAlignment="1">
      <alignment horizontal="center" vertical="top" wrapText="1"/>
    </xf>
    <xf numFmtId="166" fontId="38" fillId="3" borderId="26" xfId="1" applyNumberFormat="1" applyFont="1" applyFill="1" applyBorder="1" applyAlignment="1" applyProtection="1">
      <alignment vertical="top" wrapText="1"/>
    </xf>
    <xf numFmtId="166" fontId="38" fillId="3" borderId="27" xfId="1" applyNumberFormat="1" applyFont="1" applyFill="1" applyBorder="1" applyAlignment="1" applyProtection="1">
      <alignment vertical="top" wrapText="1"/>
    </xf>
    <xf numFmtId="166" fontId="38" fillId="3" borderId="25" xfId="1" applyNumberFormat="1" applyFont="1" applyFill="1" applyBorder="1" applyAlignment="1" applyProtection="1">
      <alignment vertical="top" wrapText="1"/>
    </xf>
    <xf numFmtId="0" fontId="38" fillId="0" borderId="0" xfId="0" applyFont="1" applyAlignment="1">
      <alignment vertical="top"/>
    </xf>
    <xf numFmtId="49" fontId="38" fillId="3" borderId="28" xfId="0" applyNumberFormat="1" applyFont="1" applyFill="1" applyBorder="1" applyAlignment="1">
      <alignment horizontal="right" vertical="top" wrapText="1"/>
    </xf>
    <xf numFmtId="0" fontId="38" fillId="3" borderId="2" xfId="0" applyFont="1" applyFill="1" applyBorder="1" applyAlignment="1">
      <alignment horizontal="left" vertical="top" wrapText="1"/>
    </xf>
    <xf numFmtId="0" fontId="38" fillId="3" borderId="29" xfId="0" applyFont="1" applyFill="1" applyBorder="1" applyAlignment="1">
      <alignment horizontal="center" vertical="top" wrapText="1"/>
    </xf>
    <xf numFmtId="166" fontId="38" fillId="3" borderId="28" xfId="1" applyNumberFormat="1" applyFont="1" applyFill="1" applyBorder="1" applyAlignment="1" applyProtection="1">
      <alignment vertical="top" wrapText="1"/>
    </xf>
    <xf numFmtId="166" fontId="38" fillId="3" borderId="2" xfId="1" applyNumberFormat="1" applyFont="1" applyFill="1" applyBorder="1" applyAlignment="1" applyProtection="1">
      <alignment vertical="top" wrapText="1"/>
    </xf>
    <xf numFmtId="166" fontId="38" fillId="3" borderId="29" xfId="1" applyNumberFormat="1" applyFont="1" applyFill="1" applyBorder="1" applyAlignment="1" applyProtection="1">
      <alignment vertical="top" wrapText="1"/>
    </xf>
    <xf numFmtId="49" fontId="39" fillId="3" borderId="28" xfId="0" applyNumberFormat="1" applyFont="1" applyFill="1" applyBorder="1" applyAlignment="1">
      <alignment horizontal="right" vertical="top" wrapText="1"/>
    </xf>
    <xf numFmtId="0" fontId="39" fillId="3" borderId="2" xfId="0" applyFont="1" applyFill="1" applyBorder="1" applyAlignment="1">
      <alignment horizontal="left" vertical="top" wrapText="1"/>
    </xf>
    <xf numFmtId="0" fontId="39" fillId="3" borderId="29" xfId="0" applyFont="1" applyFill="1" applyBorder="1" applyAlignment="1">
      <alignment horizontal="center" vertical="top" wrapText="1"/>
    </xf>
    <xf numFmtId="166" fontId="39" fillId="3" borderId="28" xfId="1" applyNumberFormat="1" applyFont="1" applyFill="1" applyBorder="1" applyAlignment="1" applyProtection="1">
      <alignment vertical="top" wrapText="1"/>
    </xf>
    <xf numFmtId="166" fontId="39" fillId="3" borderId="2" xfId="1" applyNumberFormat="1" applyFont="1" applyFill="1" applyBorder="1" applyAlignment="1" applyProtection="1">
      <alignment vertical="top" wrapText="1"/>
    </xf>
    <xf numFmtId="166" fontId="39" fillId="3" borderId="29" xfId="1" applyNumberFormat="1" applyFont="1" applyFill="1" applyBorder="1" applyAlignment="1" applyProtection="1">
      <alignment vertical="top" wrapText="1"/>
    </xf>
    <xf numFmtId="0" fontId="39" fillId="0" borderId="0" xfId="0" applyFont="1" applyAlignment="1">
      <alignment vertical="top"/>
    </xf>
    <xf numFmtId="49" fontId="36" fillId="3" borderId="28" xfId="0" applyNumberFormat="1" applyFont="1" applyFill="1" applyBorder="1" applyAlignment="1">
      <alignment horizontal="right" vertical="top" wrapText="1"/>
    </xf>
    <xf numFmtId="0" fontId="36" fillId="3" borderId="2" xfId="0" applyFont="1" applyFill="1" applyBorder="1" applyAlignment="1">
      <alignment horizontal="left" vertical="top" wrapText="1"/>
    </xf>
    <xf numFmtId="0" fontId="36" fillId="3" borderId="29" xfId="0" applyFont="1" applyFill="1" applyBorder="1" applyAlignment="1">
      <alignment horizontal="center" vertical="top" wrapText="1"/>
    </xf>
    <xf numFmtId="166" fontId="36" fillId="3" borderId="28" xfId="1" applyNumberFormat="1" applyFont="1" applyFill="1" applyBorder="1" applyAlignment="1" applyProtection="1">
      <alignment vertical="top" wrapText="1"/>
    </xf>
    <xf numFmtId="166" fontId="36" fillId="3" borderId="2" xfId="1" applyNumberFormat="1" applyFont="1" applyFill="1" applyBorder="1" applyAlignment="1" applyProtection="1">
      <alignment vertical="top" wrapText="1"/>
      <protection locked="0"/>
    </xf>
    <xf numFmtId="166" fontId="36" fillId="3" borderId="29" xfId="1" applyNumberFormat="1" applyFont="1" applyFill="1" applyBorder="1" applyAlignment="1" applyProtection="1">
      <alignment vertical="top" wrapText="1"/>
    </xf>
    <xf numFmtId="166" fontId="36" fillId="3" borderId="29" xfId="1" applyNumberFormat="1" applyFont="1" applyFill="1" applyBorder="1" applyAlignment="1" applyProtection="1">
      <alignment horizontal="center" vertical="top" wrapText="1"/>
    </xf>
    <xf numFmtId="166" fontId="36" fillId="3" borderId="2" xfId="1" applyNumberFormat="1" applyFont="1" applyFill="1" applyBorder="1" applyAlignment="1" applyProtection="1">
      <alignment vertical="top" wrapText="1"/>
    </xf>
    <xf numFmtId="49" fontId="40" fillId="3" borderId="28" xfId="0" applyNumberFormat="1" applyFont="1" applyFill="1" applyBorder="1" applyAlignment="1">
      <alignment horizontal="right" vertical="top" wrapText="1"/>
    </xf>
    <xf numFmtId="0" fontId="40" fillId="3" borderId="2" xfId="0" applyFont="1" applyFill="1" applyBorder="1" applyAlignment="1">
      <alignment horizontal="left" vertical="top" wrapText="1"/>
    </xf>
    <xf numFmtId="0" fontId="40" fillId="2" borderId="29" xfId="0" applyFont="1" applyFill="1" applyBorder="1" applyAlignment="1">
      <alignment horizontal="center" vertical="top" wrapText="1"/>
    </xf>
    <xf numFmtId="166" fontId="36" fillId="2" borderId="28" xfId="1" applyNumberFormat="1" applyFont="1" applyFill="1" applyBorder="1" applyAlignment="1" applyProtection="1">
      <alignment vertical="top" wrapText="1"/>
    </xf>
    <xf numFmtId="166" fontId="40" fillId="2" borderId="2" xfId="1" applyNumberFormat="1" applyFont="1" applyFill="1" applyBorder="1" applyAlignment="1" applyProtection="1">
      <alignment vertical="top" wrapText="1"/>
    </xf>
    <xf numFmtId="166" fontId="40" fillId="2" borderId="29" xfId="1" applyNumberFormat="1" applyFont="1" applyFill="1" applyBorder="1" applyAlignment="1" applyProtection="1">
      <alignment vertical="top" wrapText="1"/>
    </xf>
    <xf numFmtId="0" fontId="40" fillId="0" borderId="0" xfId="0" applyFont="1" applyAlignment="1">
      <alignment vertical="top"/>
    </xf>
    <xf numFmtId="0" fontId="36" fillId="2" borderId="29" xfId="0" applyFont="1" applyFill="1" applyBorder="1" applyAlignment="1">
      <alignment horizontal="center" vertical="top" wrapText="1"/>
    </xf>
    <xf numFmtId="166" fontId="36" fillId="2" borderId="2" xfId="1" applyNumberFormat="1" applyFont="1" applyFill="1" applyBorder="1" applyAlignment="1" applyProtection="1">
      <alignment vertical="top" wrapText="1"/>
      <protection locked="0"/>
    </xf>
    <xf numFmtId="166" fontId="36" fillId="2" borderId="29" xfId="1" applyNumberFormat="1" applyFont="1" applyFill="1" applyBorder="1" applyAlignment="1" applyProtection="1">
      <alignment vertical="top" wrapText="1"/>
    </xf>
    <xf numFmtId="0" fontId="36" fillId="3" borderId="15" xfId="0" applyFont="1" applyFill="1" applyBorder="1" applyAlignment="1">
      <alignment horizontal="left" vertical="top" wrapText="1"/>
    </xf>
    <xf numFmtId="0" fontId="38" fillId="2" borderId="29" xfId="0" applyFont="1" applyFill="1" applyBorder="1" applyAlignment="1">
      <alignment horizontal="center" vertical="top" wrapText="1"/>
    </xf>
    <xf numFmtId="166" fontId="38" fillId="2" borderId="2" xfId="1" applyNumberFormat="1" applyFont="1" applyFill="1" applyBorder="1" applyAlignment="1" applyProtection="1">
      <alignment vertical="top" wrapText="1"/>
    </xf>
    <xf numFmtId="166" fontId="38" fillId="2" borderId="29" xfId="1" applyNumberFormat="1" applyFont="1" applyFill="1" applyBorder="1" applyAlignment="1" applyProtection="1">
      <alignment vertical="top" wrapText="1"/>
    </xf>
    <xf numFmtId="167" fontId="38" fillId="0" borderId="0" xfId="0" applyNumberFormat="1" applyFont="1" applyAlignment="1">
      <alignment vertical="top"/>
    </xf>
    <xf numFmtId="166" fontId="36" fillId="3" borderId="30" xfId="1" applyNumberFormat="1" applyFont="1" applyFill="1" applyBorder="1" applyAlignment="1" applyProtection="1">
      <alignment vertical="top" wrapText="1"/>
    </xf>
    <xf numFmtId="166" fontId="36" fillId="3" borderId="31" xfId="1" applyNumberFormat="1" applyFont="1" applyFill="1" applyBorder="1" applyAlignment="1" applyProtection="1">
      <alignment vertical="top" wrapText="1"/>
    </xf>
    <xf numFmtId="0" fontId="40" fillId="3" borderId="29" xfId="0" applyFont="1" applyFill="1" applyBorder="1" applyAlignment="1">
      <alignment horizontal="center" vertical="top" wrapText="1"/>
    </xf>
    <xf numFmtId="166" fontId="40" fillId="3" borderId="2" xfId="1" applyNumberFormat="1" applyFont="1" applyFill="1" applyBorder="1" applyAlignment="1" applyProtection="1">
      <alignment vertical="top" wrapText="1"/>
      <protection locked="0"/>
    </xf>
    <xf numFmtId="166" fontId="40" fillId="3" borderId="2" xfId="1" applyNumberFormat="1" applyFont="1" applyFill="1" applyBorder="1" applyAlignment="1" applyProtection="1">
      <alignment vertical="top" wrapText="1"/>
    </xf>
    <xf numFmtId="166" fontId="40" fillId="3" borderId="31" xfId="1" applyNumberFormat="1" applyFont="1" applyFill="1" applyBorder="1" applyAlignment="1" applyProtection="1">
      <alignment vertical="top" wrapText="1"/>
    </xf>
    <xf numFmtId="166" fontId="40" fillId="3" borderId="29" xfId="1" applyNumberFormat="1" applyFont="1" applyFill="1" applyBorder="1" applyAlignment="1" applyProtection="1">
      <alignment vertical="top" wrapText="1"/>
    </xf>
    <xf numFmtId="166" fontId="40" fillId="3" borderId="28" xfId="1" applyNumberFormat="1" applyFont="1" applyFill="1" applyBorder="1" applyAlignment="1" applyProtection="1">
      <alignment vertical="top" wrapText="1"/>
    </xf>
    <xf numFmtId="49" fontId="40" fillId="3" borderId="32" xfId="0" applyNumberFormat="1" applyFont="1" applyFill="1" applyBorder="1" applyAlignment="1">
      <alignment horizontal="right" vertical="top" wrapText="1"/>
    </xf>
    <xf numFmtId="0" fontId="40" fillId="3" borderId="33" xfId="0" applyFont="1" applyFill="1" applyBorder="1" applyAlignment="1">
      <alignment horizontal="left" vertical="top" wrapText="1"/>
    </xf>
    <xf numFmtId="0" fontId="40" fillId="3" borderId="34" xfId="0" applyFont="1" applyFill="1" applyBorder="1" applyAlignment="1">
      <alignment horizontal="center" vertical="top" wrapText="1"/>
    </xf>
    <xf numFmtId="166" fontId="36" fillId="3" borderId="32" xfId="1" applyNumberFormat="1" applyFont="1" applyFill="1" applyBorder="1" applyAlignment="1" applyProtection="1">
      <alignment vertical="top" wrapText="1"/>
    </xf>
    <xf numFmtId="166" fontId="40" fillId="3" borderId="33" xfId="1" applyNumberFormat="1" applyFont="1" applyFill="1" applyBorder="1" applyAlignment="1" applyProtection="1">
      <alignment vertical="top" wrapText="1"/>
    </xf>
    <xf numFmtId="166" fontId="40" fillId="3" borderId="34" xfId="1" applyNumberFormat="1" applyFont="1" applyFill="1" applyBorder="1" applyAlignment="1" applyProtection="1">
      <alignment vertical="top" wrapText="1"/>
    </xf>
    <xf numFmtId="166" fontId="40" fillId="3" borderId="32" xfId="1" applyNumberFormat="1" applyFont="1" applyFill="1" applyBorder="1" applyAlignment="1" applyProtection="1">
      <alignment vertical="top" wrapText="1"/>
    </xf>
    <xf numFmtId="167" fontId="41" fillId="0" borderId="0" xfId="0" applyNumberFormat="1" applyFont="1"/>
    <xf numFmtId="0" fontId="28" fillId="0" borderId="0" xfId="0" applyFont="1" applyAlignment="1" applyProtection="1">
      <alignment horizontal="left"/>
      <protection locked="0"/>
    </xf>
    <xf numFmtId="0" fontId="35" fillId="0" borderId="0" xfId="0" applyFont="1" applyAlignment="1">
      <alignment vertical="top"/>
    </xf>
    <xf numFmtId="0" fontId="28" fillId="0" borderId="0" xfId="0" applyFont="1" applyAlignment="1">
      <alignment horizontal="right"/>
    </xf>
    <xf numFmtId="0" fontId="35" fillId="0" borderId="1" xfId="0" applyFont="1" applyBorder="1" applyAlignment="1">
      <alignment vertical="top"/>
    </xf>
    <xf numFmtId="0" fontId="29" fillId="0" borderId="0" xfId="0" applyFont="1"/>
    <xf numFmtId="0" fontId="41" fillId="0" borderId="0" xfId="0" applyFont="1" applyAlignment="1">
      <alignment horizontal="center" vertical="top"/>
    </xf>
    <xf numFmtId="0" fontId="30" fillId="0" borderId="0" xfId="0" applyFont="1" applyAlignment="1">
      <alignment vertical="top"/>
    </xf>
    <xf numFmtId="0" fontId="30" fillId="0" borderId="1" xfId="0" applyFont="1" applyBorder="1" applyAlignment="1">
      <alignment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3" fillId="0" borderId="0" xfId="2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5" fillId="0" borderId="0" xfId="2" applyFont="1" applyAlignment="1">
      <alignment horizontal="left"/>
    </xf>
    <xf numFmtId="0" fontId="12" fillId="0" borderId="2" xfId="3" applyFont="1" applyBorder="1" applyAlignment="1">
      <alignment horizontal="center" vertical="top" wrapText="1"/>
    </xf>
    <xf numFmtId="0" fontId="12" fillId="0" borderId="2" xfId="3" applyFont="1" applyBorder="1" applyAlignment="1">
      <alignment vertical="center"/>
    </xf>
    <xf numFmtId="0" fontId="13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wrapText="1"/>
    </xf>
    <xf numFmtId="0" fontId="10" fillId="0" borderId="2" xfId="3" applyFont="1" applyBorder="1" applyAlignment="1">
      <alignment horizontal="center" vertical="top"/>
    </xf>
    <xf numFmtId="0" fontId="47" fillId="0" borderId="2" xfId="3" applyFont="1" applyBorder="1" applyAlignment="1">
      <alignment horizontal="left" vertical="center"/>
    </xf>
    <xf numFmtId="0" fontId="47" fillId="0" borderId="2" xfId="3" applyFont="1" applyBorder="1" applyAlignment="1">
      <alignment horizontal="left"/>
    </xf>
    <xf numFmtId="0" fontId="47" fillId="2" borderId="2" xfId="3" applyFont="1" applyFill="1" applyBorder="1" applyAlignment="1">
      <alignment horizontal="left"/>
    </xf>
    <xf numFmtId="0" fontId="12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22" fillId="4" borderId="2" xfId="3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2" applyFont="1" applyAlignment="1">
      <alignment horizontal="left"/>
    </xf>
    <xf numFmtId="0" fontId="43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3" fillId="0" borderId="0" xfId="2" applyFont="1" applyAlignment="1">
      <alignment horizontal="center"/>
    </xf>
    <xf numFmtId="0" fontId="15" fillId="0" borderId="0" xfId="3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1" fillId="0" borderId="0" xfId="2" applyFont="1" applyAlignment="1">
      <alignment horizontal="left"/>
    </xf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49" fontId="37" fillId="0" borderId="0" xfId="0" applyNumberFormat="1" applyFont="1" applyAlignment="1" applyProtection="1">
      <alignment horizontal="left" wrapText="1" indent="1"/>
      <protection locked="0"/>
    </xf>
    <xf numFmtId="0" fontId="36" fillId="0" borderId="0" xfId="0" applyFont="1" applyAlignment="1">
      <alignment horizontal="right" vertical="top" wrapText="1"/>
    </xf>
    <xf numFmtId="0" fontId="38" fillId="0" borderId="0" xfId="0" applyFont="1" applyAlignment="1" applyProtection="1">
      <alignment horizontal="left" indent="1"/>
      <protection locked="0"/>
    </xf>
    <xf numFmtId="0" fontId="31" fillId="0" borderId="0" xfId="0" applyFont="1"/>
    <xf numFmtId="0" fontId="33" fillId="0" borderId="0" xfId="0" applyFont="1" applyAlignment="1" applyProtection="1">
      <alignment horizontal="left"/>
      <protection locked="0"/>
    </xf>
    <xf numFmtId="0" fontId="34" fillId="0" borderId="4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6" fillId="0" borderId="0" xfId="0" applyFont="1" applyAlignment="1">
      <alignment horizontal="right" wrapText="1"/>
    </xf>
    <xf numFmtId="49" fontId="36" fillId="3" borderId="5" xfId="0" applyNumberFormat="1" applyFont="1" applyFill="1" applyBorder="1" applyAlignment="1">
      <alignment horizontal="center" vertical="center" wrapText="1"/>
    </xf>
    <xf numFmtId="49" fontId="36" fillId="3" borderId="11" xfId="0" applyNumberFormat="1" applyFont="1" applyFill="1" applyBorder="1" applyAlignment="1">
      <alignment horizontal="center" vertical="center" wrapText="1"/>
    </xf>
    <xf numFmtId="49" fontId="36" fillId="3" borderId="17" xfId="0" applyNumberFormat="1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6" fillId="3" borderId="14" xfId="0" applyFont="1" applyFill="1" applyBorder="1" applyAlignment="1">
      <alignment horizontal="center" vertical="center" textRotation="90" wrapText="1"/>
    </xf>
    <xf numFmtId="0" fontId="36" fillId="3" borderId="17" xfId="0" applyFont="1" applyFill="1" applyBorder="1" applyAlignment="1">
      <alignment horizontal="center" vertical="center" textRotation="90" wrapText="1"/>
    </xf>
    <xf numFmtId="0" fontId="36" fillId="3" borderId="15" xfId="0" applyFont="1" applyFill="1" applyBorder="1" applyAlignment="1">
      <alignment horizontal="center" vertical="center" textRotation="90" wrapText="1"/>
    </xf>
    <xf numFmtId="0" fontId="36" fillId="3" borderId="18" xfId="0" applyFont="1" applyFill="1" applyBorder="1" applyAlignment="1">
      <alignment horizontal="center" vertical="center" textRotation="90" wrapText="1"/>
    </xf>
    <xf numFmtId="0" fontId="36" fillId="3" borderId="16" xfId="0" applyFont="1" applyFill="1" applyBorder="1" applyAlignment="1">
      <alignment horizontal="center" vertical="center" textRotation="90" wrapText="1"/>
    </xf>
    <xf numFmtId="0" fontId="36" fillId="3" borderId="19" xfId="0" applyFont="1" applyFill="1" applyBorder="1" applyAlignment="1">
      <alignment horizontal="center" vertical="center" textRotation="90" wrapText="1"/>
    </xf>
    <xf numFmtId="0" fontId="41" fillId="0" borderId="4" xfId="0" applyFont="1" applyBorder="1" applyAlignment="1">
      <alignment horizontal="center" vertical="top"/>
    </xf>
    <xf numFmtId="0" fontId="28" fillId="0" borderId="0" xfId="0" applyFont="1" applyAlignment="1" applyProtection="1">
      <alignment horizontal="left" vertical="top"/>
      <protection locked="0"/>
    </xf>
    <xf numFmtId="0" fontId="28" fillId="0" borderId="0" xfId="0" applyFont="1" applyAlignment="1" applyProtection="1">
      <alignment horizontal="left"/>
      <protection locked="0"/>
    </xf>
    <xf numFmtId="0" fontId="16" fillId="2" borderId="2" xfId="3" applyFont="1" applyFill="1" applyBorder="1" applyAlignment="1">
      <alignment horizontal="center" vertical="center" wrapText="1"/>
    </xf>
    <xf numFmtId="4" fontId="47" fillId="0" borderId="2" xfId="3" applyNumberFormat="1" applyFont="1" applyBorder="1" applyAlignment="1">
      <alignment horizontal="left"/>
    </xf>
    <xf numFmtId="4" fontId="47" fillId="2" borderId="3" xfId="3" applyNumberFormat="1" applyFont="1" applyFill="1" applyBorder="1" applyAlignment="1">
      <alignment horizontal="left"/>
    </xf>
    <xf numFmtId="49" fontId="9" fillId="0" borderId="0" xfId="0" applyNumberFormat="1" applyFont="1" applyAlignment="1">
      <alignment horizontal="left"/>
    </xf>
  </cellXfs>
  <cellStyles count="10">
    <cellStyle name="Comma" xfId="1" builtinId="3"/>
    <cellStyle name="Normal" xfId="0" builtinId="0"/>
    <cellStyle name="Обычный 13" xfId="8" xr:uid="{00000000-0005-0000-0000-000001000000}"/>
    <cellStyle name="Обычный 2" xfId="2" xr:uid="{00000000-0005-0000-0000-000002000000}"/>
    <cellStyle name="Обычный 2 2" xfId="3" xr:uid="{00000000-0005-0000-0000-000003000000}"/>
    <cellStyle name="Обычный 22" xfId="9" xr:uid="{00000000-0005-0000-0000-000004000000}"/>
    <cellStyle name="Обычный 23" xfId="4" xr:uid="{00000000-0005-0000-0000-000005000000}"/>
    <cellStyle name="Обычный 31" xfId="5" xr:uid="{00000000-0005-0000-0000-000006000000}"/>
    <cellStyle name="Обычный 7" xfId="7" xr:uid="{00000000-0005-0000-0000-000007000000}"/>
    <cellStyle name="Обычный 9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xkin%20d%20disk\2-rd%20dproc\ddddddddddd\arxiv%2008.09.2015\HASHVAPAH\2022\Stella22\2%20dproc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Օրինակելի ձև 22թ1"/>
      <sheetName val="Օրինակելի ձև 22թ2"/>
      <sheetName val="22թ3"/>
      <sheetName val="Лист2"/>
      <sheetName val="21-3"/>
      <sheetName val="Лист1"/>
      <sheetName val="Лист3"/>
      <sheetName val="Лист4"/>
      <sheetName val="ampop22"/>
      <sheetName val="5111"/>
      <sheetName val="411"/>
      <sheetName val="CPV1"/>
      <sheetName val="CPV"/>
      <sheetName val="BANKER"/>
    </sheetNames>
    <sheetDataSet>
      <sheetData sheetId="0">
        <row r="31">
          <cell r="F31">
            <v>0</v>
          </cell>
        </row>
        <row r="176">
          <cell r="O176">
            <v>0</v>
          </cell>
        </row>
      </sheetData>
      <sheetData sheetId="1">
        <row r="28">
          <cell r="F28">
            <v>135.4</v>
          </cell>
          <cell r="I28">
            <v>326.60000000000002</v>
          </cell>
          <cell r="L28">
            <v>518.5</v>
          </cell>
          <cell r="O28">
            <v>821.1</v>
          </cell>
        </row>
        <row r="43">
          <cell r="F43">
            <v>23751.3</v>
          </cell>
          <cell r="I43">
            <v>58193.1</v>
          </cell>
          <cell r="L43">
            <v>91886.2</v>
          </cell>
          <cell r="O43">
            <v>124801.9</v>
          </cell>
        </row>
        <row r="49">
          <cell r="F49">
            <v>37060.1</v>
          </cell>
          <cell r="I49">
            <v>69293.100000000006</v>
          </cell>
          <cell r="L49">
            <v>98078.1</v>
          </cell>
          <cell r="O49">
            <v>123696.4</v>
          </cell>
        </row>
        <row r="50">
          <cell r="F50">
            <v>4000</v>
          </cell>
          <cell r="I50">
            <v>4000</v>
          </cell>
          <cell r="L50">
            <v>7000</v>
          </cell>
          <cell r="O50">
            <v>7000</v>
          </cell>
        </row>
        <row r="51">
          <cell r="F51">
            <v>0</v>
          </cell>
          <cell r="I51">
            <v>0</v>
          </cell>
          <cell r="L51">
            <v>0</v>
          </cell>
          <cell r="O51">
            <v>0</v>
          </cell>
        </row>
        <row r="52">
          <cell r="F52">
            <v>0</v>
          </cell>
          <cell r="I52">
            <v>0</v>
          </cell>
          <cell r="L52">
            <v>0</v>
          </cell>
          <cell r="O52">
            <v>0</v>
          </cell>
        </row>
        <row r="53">
          <cell r="F53">
            <v>0</v>
          </cell>
          <cell r="I53">
            <v>0</v>
          </cell>
          <cell r="L53">
            <v>0</v>
          </cell>
          <cell r="O53">
            <v>0</v>
          </cell>
        </row>
        <row r="54">
          <cell r="F54">
            <v>10700</v>
          </cell>
          <cell r="I54">
            <v>12600</v>
          </cell>
          <cell r="L54">
            <v>14700</v>
          </cell>
          <cell r="O54">
            <v>20200</v>
          </cell>
        </row>
        <row r="55">
          <cell r="F55">
            <v>2900</v>
          </cell>
          <cell r="I55">
            <v>3900</v>
          </cell>
          <cell r="L55">
            <v>4500</v>
          </cell>
          <cell r="O55">
            <v>6500</v>
          </cell>
        </row>
        <row r="56">
          <cell r="F56">
            <v>0</v>
          </cell>
          <cell r="I56">
            <v>0</v>
          </cell>
          <cell r="L56">
            <v>0</v>
          </cell>
          <cell r="O56">
            <v>0</v>
          </cell>
        </row>
        <row r="57">
          <cell r="F57">
            <v>2300</v>
          </cell>
          <cell r="I57">
            <v>3300</v>
          </cell>
          <cell r="L57">
            <v>3300</v>
          </cell>
          <cell r="O57">
            <v>5300</v>
          </cell>
        </row>
        <row r="58">
          <cell r="F58">
            <v>300</v>
          </cell>
          <cell r="I58">
            <v>300</v>
          </cell>
          <cell r="L58">
            <v>600</v>
          </cell>
          <cell r="O58">
            <v>600</v>
          </cell>
        </row>
        <row r="59">
          <cell r="F59">
            <v>300</v>
          </cell>
          <cell r="I59">
            <v>300</v>
          </cell>
          <cell r="L59">
            <v>600</v>
          </cell>
          <cell r="O59">
            <v>600</v>
          </cell>
        </row>
        <row r="60">
          <cell r="F60">
            <v>0</v>
          </cell>
          <cell r="I60">
            <v>0</v>
          </cell>
          <cell r="L60">
            <v>0</v>
          </cell>
          <cell r="O60">
            <v>0</v>
          </cell>
        </row>
        <row r="61">
          <cell r="F61">
            <v>0</v>
          </cell>
          <cell r="I61">
            <v>0</v>
          </cell>
          <cell r="L61">
            <v>0</v>
          </cell>
          <cell r="O61">
            <v>0</v>
          </cell>
        </row>
        <row r="62">
          <cell r="F62">
            <v>0</v>
          </cell>
          <cell r="I62">
            <v>0</v>
          </cell>
          <cell r="L62">
            <v>0</v>
          </cell>
          <cell r="O62">
            <v>0</v>
          </cell>
        </row>
        <row r="63">
          <cell r="F63">
            <v>900</v>
          </cell>
          <cell r="I63">
            <v>1200</v>
          </cell>
          <cell r="L63">
            <v>1200</v>
          </cell>
          <cell r="O63">
            <v>1600</v>
          </cell>
        </row>
        <row r="64">
          <cell r="F64">
            <v>600</v>
          </cell>
          <cell r="I64">
            <v>600</v>
          </cell>
          <cell r="L64">
            <v>600</v>
          </cell>
          <cell r="O64">
            <v>600</v>
          </cell>
        </row>
        <row r="65">
          <cell r="F65">
            <v>0</v>
          </cell>
          <cell r="I65">
            <v>0</v>
          </cell>
          <cell r="L65">
            <v>0</v>
          </cell>
          <cell r="O65">
            <v>0</v>
          </cell>
        </row>
        <row r="66">
          <cell r="F66">
            <v>300</v>
          </cell>
          <cell r="I66">
            <v>600</v>
          </cell>
          <cell r="L66">
            <v>600</v>
          </cell>
          <cell r="O66">
            <v>1000</v>
          </cell>
        </row>
        <row r="67">
          <cell r="F67">
            <v>2100</v>
          </cell>
          <cell r="I67">
            <v>2400</v>
          </cell>
          <cell r="L67">
            <v>3600</v>
          </cell>
          <cell r="O67">
            <v>4900</v>
          </cell>
        </row>
        <row r="68">
          <cell r="F68">
            <v>300</v>
          </cell>
          <cell r="I68">
            <v>300</v>
          </cell>
          <cell r="L68">
            <v>300</v>
          </cell>
          <cell r="O68">
            <v>600</v>
          </cell>
        </row>
        <row r="69">
          <cell r="F69">
            <v>300</v>
          </cell>
          <cell r="I69">
            <v>300</v>
          </cell>
          <cell r="L69">
            <v>300</v>
          </cell>
          <cell r="O69">
            <v>600</v>
          </cell>
        </row>
        <row r="70">
          <cell r="F70">
            <v>300</v>
          </cell>
          <cell r="I70">
            <v>600</v>
          </cell>
          <cell r="L70">
            <v>600</v>
          </cell>
          <cell r="O70">
            <v>1000</v>
          </cell>
        </row>
        <row r="71">
          <cell r="F71">
            <v>300</v>
          </cell>
          <cell r="I71">
            <v>300</v>
          </cell>
          <cell r="L71">
            <v>600</v>
          </cell>
          <cell r="O71">
            <v>600</v>
          </cell>
        </row>
        <row r="72">
          <cell r="F72">
            <v>300</v>
          </cell>
          <cell r="I72">
            <v>300</v>
          </cell>
          <cell r="L72">
            <v>600</v>
          </cell>
          <cell r="O72">
            <v>600</v>
          </cell>
        </row>
        <row r="73">
          <cell r="F73">
            <v>0</v>
          </cell>
          <cell r="I73">
            <v>0</v>
          </cell>
          <cell r="L73">
            <v>0</v>
          </cell>
          <cell r="O73">
            <v>0</v>
          </cell>
        </row>
        <row r="74">
          <cell r="F74">
            <v>300</v>
          </cell>
          <cell r="I74">
            <v>300</v>
          </cell>
          <cell r="L74">
            <v>600</v>
          </cell>
          <cell r="O74">
            <v>600</v>
          </cell>
        </row>
        <row r="75">
          <cell r="F75">
            <v>300</v>
          </cell>
          <cell r="I75">
            <v>300</v>
          </cell>
          <cell r="L75">
            <v>600</v>
          </cell>
          <cell r="O75">
            <v>900</v>
          </cell>
        </row>
        <row r="76">
          <cell r="F76">
            <v>600</v>
          </cell>
          <cell r="I76">
            <v>900</v>
          </cell>
          <cell r="L76">
            <v>900</v>
          </cell>
          <cell r="O76">
            <v>1000</v>
          </cell>
        </row>
        <row r="77">
          <cell r="F77">
            <v>600</v>
          </cell>
          <cell r="I77">
            <v>900</v>
          </cell>
          <cell r="L77">
            <v>900</v>
          </cell>
          <cell r="O77">
            <v>1000</v>
          </cell>
        </row>
        <row r="78">
          <cell r="F78">
            <v>900</v>
          </cell>
          <cell r="I78">
            <v>900</v>
          </cell>
          <cell r="L78">
            <v>1200</v>
          </cell>
          <cell r="O78">
            <v>1800</v>
          </cell>
        </row>
        <row r="79">
          <cell r="F79">
            <v>300</v>
          </cell>
          <cell r="I79">
            <v>300</v>
          </cell>
          <cell r="L79">
            <v>600</v>
          </cell>
          <cell r="O79">
            <v>900</v>
          </cell>
        </row>
        <row r="80">
          <cell r="F80">
            <v>600</v>
          </cell>
          <cell r="I80">
            <v>600</v>
          </cell>
          <cell r="L80">
            <v>600</v>
          </cell>
          <cell r="O80">
            <v>900</v>
          </cell>
        </row>
        <row r="81">
          <cell r="F81">
            <v>3300</v>
          </cell>
          <cell r="I81">
            <v>3300</v>
          </cell>
          <cell r="L81">
            <v>3300</v>
          </cell>
          <cell r="O81">
            <v>4400</v>
          </cell>
        </row>
        <row r="82">
          <cell r="F82">
            <v>900</v>
          </cell>
          <cell r="I82">
            <v>900</v>
          </cell>
          <cell r="L82">
            <v>900</v>
          </cell>
          <cell r="O82">
            <v>1000</v>
          </cell>
        </row>
        <row r="83">
          <cell r="F83">
            <v>0</v>
          </cell>
          <cell r="I83">
            <v>0</v>
          </cell>
          <cell r="L83">
            <v>0</v>
          </cell>
          <cell r="O83">
            <v>0</v>
          </cell>
        </row>
        <row r="84">
          <cell r="F84">
            <v>300</v>
          </cell>
          <cell r="I84">
            <v>300</v>
          </cell>
          <cell r="L84">
            <v>300</v>
          </cell>
          <cell r="O84">
            <v>700</v>
          </cell>
        </row>
        <row r="85">
          <cell r="F85">
            <v>300</v>
          </cell>
          <cell r="I85">
            <v>300</v>
          </cell>
          <cell r="L85">
            <v>300</v>
          </cell>
          <cell r="O85">
            <v>700</v>
          </cell>
        </row>
        <row r="86">
          <cell r="F86">
            <v>0</v>
          </cell>
          <cell r="I86">
            <v>0</v>
          </cell>
          <cell r="L86">
            <v>0</v>
          </cell>
          <cell r="O86">
            <v>0</v>
          </cell>
        </row>
        <row r="87">
          <cell r="F87">
            <v>0</v>
          </cell>
          <cell r="I87">
            <v>0</v>
          </cell>
          <cell r="L87">
            <v>0</v>
          </cell>
          <cell r="O87">
            <v>0</v>
          </cell>
        </row>
        <row r="88">
          <cell r="F88">
            <v>900</v>
          </cell>
          <cell r="I88">
            <v>900</v>
          </cell>
          <cell r="L88">
            <v>900</v>
          </cell>
          <cell r="O88">
            <v>1000</v>
          </cell>
        </row>
        <row r="89">
          <cell r="F89">
            <v>900</v>
          </cell>
          <cell r="I89">
            <v>900</v>
          </cell>
          <cell r="L89">
            <v>900</v>
          </cell>
          <cell r="O89">
            <v>1000</v>
          </cell>
        </row>
        <row r="90">
          <cell r="F90">
            <v>0</v>
          </cell>
          <cell r="I90">
            <v>0</v>
          </cell>
          <cell r="L90">
            <v>0</v>
          </cell>
          <cell r="O90">
            <v>0</v>
          </cell>
        </row>
        <row r="91">
          <cell r="F91">
            <v>0</v>
          </cell>
          <cell r="I91">
            <v>0</v>
          </cell>
          <cell r="L91">
            <v>0</v>
          </cell>
          <cell r="O91">
            <v>0</v>
          </cell>
        </row>
        <row r="92">
          <cell r="F92">
            <v>0</v>
          </cell>
          <cell r="I92">
            <v>0</v>
          </cell>
          <cell r="L92">
            <v>0</v>
          </cell>
          <cell r="O92">
            <v>0</v>
          </cell>
        </row>
        <row r="93">
          <cell r="F93">
            <v>0</v>
          </cell>
          <cell r="I93">
            <v>0</v>
          </cell>
          <cell r="L93">
            <v>0</v>
          </cell>
          <cell r="O93">
            <v>0</v>
          </cell>
        </row>
        <row r="94">
          <cell r="F94">
            <v>0</v>
          </cell>
          <cell r="I94">
            <v>0</v>
          </cell>
          <cell r="L94">
            <v>0</v>
          </cell>
          <cell r="O94">
            <v>0</v>
          </cell>
        </row>
        <row r="95">
          <cell r="F95">
            <v>0</v>
          </cell>
          <cell r="I95">
            <v>0</v>
          </cell>
          <cell r="L95">
            <v>0</v>
          </cell>
          <cell r="O95">
            <v>0</v>
          </cell>
        </row>
        <row r="96">
          <cell r="F96">
            <v>0</v>
          </cell>
          <cell r="I96">
            <v>0</v>
          </cell>
          <cell r="L96">
            <v>0</v>
          </cell>
          <cell r="O96">
            <v>0</v>
          </cell>
        </row>
        <row r="97">
          <cell r="F97">
            <v>0</v>
          </cell>
          <cell r="I97">
            <v>0</v>
          </cell>
          <cell r="L97">
            <v>0</v>
          </cell>
          <cell r="O97">
            <v>0</v>
          </cell>
        </row>
        <row r="98">
          <cell r="F98">
            <v>0</v>
          </cell>
          <cell r="I98">
            <v>0</v>
          </cell>
          <cell r="L98">
            <v>0</v>
          </cell>
          <cell r="O98">
            <v>0</v>
          </cell>
        </row>
        <row r="99">
          <cell r="F99">
            <v>0</v>
          </cell>
          <cell r="I99">
            <v>0</v>
          </cell>
          <cell r="L99">
            <v>0</v>
          </cell>
          <cell r="O99">
            <v>0</v>
          </cell>
        </row>
        <row r="100">
          <cell r="F100">
            <v>0</v>
          </cell>
          <cell r="I100">
            <v>0</v>
          </cell>
          <cell r="L100">
            <v>0</v>
          </cell>
          <cell r="O100">
            <v>0</v>
          </cell>
        </row>
        <row r="101">
          <cell r="F101">
            <v>0</v>
          </cell>
          <cell r="I101">
            <v>0</v>
          </cell>
          <cell r="L101">
            <v>0</v>
          </cell>
          <cell r="O101">
            <v>0</v>
          </cell>
        </row>
        <row r="102">
          <cell r="F102">
            <v>0</v>
          </cell>
          <cell r="I102">
            <v>0</v>
          </cell>
          <cell r="L102">
            <v>0</v>
          </cell>
          <cell r="O102">
            <v>0</v>
          </cell>
        </row>
        <row r="103">
          <cell r="F103">
            <v>0</v>
          </cell>
          <cell r="I103">
            <v>0</v>
          </cell>
          <cell r="L103">
            <v>0</v>
          </cell>
          <cell r="O103">
            <v>0</v>
          </cell>
        </row>
        <row r="104">
          <cell r="F104">
            <v>0</v>
          </cell>
          <cell r="I104">
            <v>0</v>
          </cell>
          <cell r="L104">
            <v>0</v>
          </cell>
          <cell r="O104">
            <v>0</v>
          </cell>
        </row>
        <row r="105">
          <cell r="F105">
            <v>0</v>
          </cell>
          <cell r="I105">
            <v>0</v>
          </cell>
          <cell r="L105">
            <v>0</v>
          </cell>
          <cell r="O105">
            <v>0</v>
          </cell>
        </row>
        <row r="106">
          <cell r="F106">
            <v>300</v>
          </cell>
          <cell r="I106">
            <v>300</v>
          </cell>
          <cell r="L106">
            <v>300</v>
          </cell>
          <cell r="O106">
            <v>300</v>
          </cell>
        </row>
        <row r="107">
          <cell r="F107">
            <v>0</v>
          </cell>
          <cell r="I107">
            <v>0</v>
          </cell>
          <cell r="L107">
            <v>0</v>
          </cell>
          <cell r="O107">
            <v>0</v>
          </cell>
        </row>
        <row r="108">
          <cell r="F108">
            <v>0</v>
          </cell>
          <cell r="I108">
            <v>0</v>
          </cell>
          <cell r="L108">
            <v>0</v>
          </cell>
          <cell r="O108">
            <v>0</v>
          </cell>
        </row>
        <row r="109">
          <cell r="F109">
            <v>0</v>
          </cell>
          <cell r="I109">
            <v>0</v>
          </cell>
          <cell r="L109">
            <v>0</v>
          </cell>
          <cell r="O109">
            <v>0</v>
          </cell>
        </row>
        <row r="110">
          <cell r="F110">
            <v>300</v>
          </cell>
          <cell r="I110">
            <v>300</v>
          </cell>
          <cell r="L110">
            <v>300</v>
          </cell>
          <cell r="O110">
            <v>300</v>
          </cell>
        </row>
        <row r="111">
          <cell r="F111">
            <v>0</v>
          </cell>
          <cell r="I111">
            <v>0</v>
          </cell>
          <cell r="L111">
            <v>0</v>
          </cell>
          <cell r="O111">
            <v>0</v>
          </cell>
        </row>
        <row r="112">
          <cell r="F112">
            <v>0</v>
          </cell>
          <cell r="I112">
            <v>0</v>
          </cell>
          <cell r="L112">
            <v>0</v>
          </cell>
          <cell r="O112">
            <v>0</v>
          </cell>
        </row>
        <row r="113">
          <cell r="F113">
            <v>0</v>
          </cell>
          <cell r="I113">
            <v>0</v>
          </cell>
          <cell r="L113">
            <v>0</v>
          </cell>
          <cell r="O113">
            <v>0</v>
          </cell>
        </row>
        <row r="114">
          <cell r="F114">
            <v>0</v>
          </cell>
          <cell r="I114">
            <v>0</v>
          </cell>
          <cell r="L114">
            <v>0</v>
          </cell>
          <cell r="O114">
            <v>0</v>
          </cell>
        </row>
        <row r="115">
          <cell r="F115">
            <v>0</v>
          </cell>
          <cell r="I115">
            <v>0</v>
          </cell>
          <cell r="L115">
            <v>0</v>
          </cell>
          <cell r="O115">
            <v>0</v>
          </cell>
        </row>
        <row r="116">
          <cell r="F116">
            <v>0</v>
          </cell>
          <cell r="I116">
            <v>0</v>
          </cell>
          <cell r="L116">
            <v>0</v>
          </cell>
          <cell r="O116">
            <v>0</v>
          </cell>
        </row>
        <row r="117">
          <cell r="F117">
            <v>0</v>
          </cell>
          <cell r="I117">
            <v>0</v>
          </cell>
          <cell r="L117">
            <v>0</v>
          </cell>
          <cell r="O117">
            <v>0</v>
          </cell>
        </row>
        <row r="118">
          <cell r="F118">
            <v>0</v>
          </cell>
          <cell r="I118">
            <v>0</v>
          </cell>
          <cell r="L118">
            <v>0</v>
          </cell>
          <cell r="O118">
            <v>0</v>
          </cell>
        </row>
        <row r="119">
          <cell r="F119">
            <v>300</v>
          </cell>
          <cell r="I119">
            <v>300</v>
          </cell>
          <cell r="L119">
            <v>300</v>
          </cell>
          <cell r="O119">
            <v>300</v>
          </cell>
        </row>
        <row r="120">
          <cell r="F120">
            <v>600</v>
          </cell>
          <cell r="I120">
            <v>600</v>
          </cell>
          <cell r="L120">
            <v>600</v>
          </cell>
          <cell r="O120">
            <v>700</v>
          </cell>
        </row>
        <row r="121">
          <cell r="F121">
            <v>0</v>
          </cell>
          <cell r="I121">
            <v>0</v>
          </cell>
          <cell r="L121">
            <v>0</v>
          </cell>
          <cell r="O121">
            <v>0</v>
          </cell>
        </row>
        <row r="122">
          <cell r="F122">
            <v>0</v>
          </cell>
          <cell r="I122">
            <v>0</v>
          </cell>
          <cell r="L122">
            <v>0</v>
          </cell>
          <cell r="O122">
            <v>0</v>
          </cell>
        </row>
        <row r="123">
          <cell r="F123">
            <v>0</v>
          </cell>
          <cell r="I123">
            <v>0</v>
          </cell>
          <cell r="L123">
            <v>0</v>
          </cell>
          <cell r="O123">
            <v>0</v>
          </cell>
        </row>
        <row r="124">
          <cell r="F124">
            <v>600</v>
          </cell>
          <cell r="I124">
            <v>600</v>
          </cell>
          <cell r="L124">
            <v>600</v>
          </cell>
          <cell r="O124">
            <v>700</v>
          </cell>
        </row>
        <row r="125">
          <cell r="F125">
            <v>0</v>
          </cell>
          <cell r="I125">
            <v>0</v>
          </cell>
          <cell r="L125">
            <v>0</v>
          </cell>
          <cell r="O125">
            <v>0</v>
          </cell>
        </row>
        <row r="126">
          <cell r="F126">
            <v>0</v>
          </cell>
          <cell r="I126">
            <v>0</v>
          </cell>
          <cell r="L126">
            <v>0</v>
          </cell>
          <cell r="O126">
            <v>0</v>
          </cell>
        </row>
        <row r="127">
          <cell r="F127">
            <v>600</v>
          </cell>
          <cell r="I127">
            <v>600</v>
          </cell>
          <cell r="L127">
            <v>600</v>
          </cell>
          <cell r="O127">
            <v>700</v>
          </cell>
        </row>
        <row r="128">
          <cell r="F128">
            <v>0</v>
          </cell>
          <cell r="I128">
            <v>0</v>
          </cell>
          <cell r="L128">
            <v>0</v>
          </cell>
          <cell r="O128">
            <v>0</v>
          </cell>
        </row>
        <row r="129">
          <cell r="F129">
            <v>0</v>
          </cell>
          <cell r="I129">
            <v>0</v>
          </cell>
          <cell r="L129">
            <v>0</v>
          </cell>
          <cell r="O129">
            <v>0</v>
          </cell>
        </row>
        <row r="130">
          <cell r="F130">
            <v>0</v>
          </cell>
          <cell r="I130">
            <v>0</v>
          </cell>
          <cell r="L130">
            <v>0</v>
          </cell>
          <cell r="O130">
            <v>0</v>
          </cell>
        </row>
        <row r="131">
          <cell r="F131">
            <v>0</v>
          </cell>
          <cell r="I131">
            <v>0</v>
          </cell>
          <cell r="L131">
            <v>0</v>
          </cell>
          <cell r="O131">
            <v>0</v>
          </cell>
        </row>
        <row r="132">
          <cell r="F132">
            <v>0</v>
          </cell>
          <cell r="I132">
            <v>0</v>
          </cell>
          <cell r="L132">
            <v>0</v>
          </cell>
          <cell r="O132">
            <v>0</v>
          </cell>
        </row>
        <row r="133">
          <cell r="F133">
            <v>0</v>
          </cell>
          <cell r="I133">
            <v>0</v>
          </cell>
          <cell r="L133">
            <v>0</v>
          </cell>
          <cell r="O133">
            <v>0</v>
          </cell>
        </row>
        <row r="134">
          <cell r="F134">
            <v>0</v>
          </cell>
          <cell r="I134">
            <v>0</v>
          </cell>
          <cell r="L134">
            <v>0</v>
          </cell>
          <cell r="O134">
            <v>0</v>
          </cell>
        </row>
        <row r="135">
          <cell r="F135">
            <v>0</v>
          </cell>
          <cell r="I135">
            <v>0</v>
          </cell>
          <cell r="L135">
            <v>0</v>
          </cell>
          <cell r="O135">
            <v>0</v>
          </cell>
        </row>
        <row r="136">
          <cell r="F136">
            <v>0</v>
          </cell>
          <cell r="I136">
            <v>0</v>
          </cell>
          <cell r="L136">
            <v>0</v>
          </cell>
          <cell r="O136">
            <v>0</v>
          </cell>
        </row>
        <row r="137">
          <cell r="F137">
            <v>0</v>
          </cell>
          <cell r="I137">
            <v>0</v>
          </cell>
          <cell r="L137">
            <v>0</v>
          </cell>
          <cell r="O137">
            <v>0</v>
          </cell>
        </row>
        <row r="138">
          <cell r="F138">
            <v>0</v>
          </cell>
          <cell r="I138">
            <v>0</v>
          </cell>
          <cell r="L138">
            <v>0</v>
          </cell>
          <cell r="O138">
            <v>0</v>
          </cell>
        </row>
        <row r="139">
          <cell r="F139">
            <v>0</v>
          </cell>
          <cell r="I139">
            <v>0</v>
          </cell>
          <cell r="L139">
            <v>0</v>
          </cell>
          <cell r="O139">
            <v>0</v>
          </cell>
        </row>
        <row r="140">
          <cell r="F140">
            <v>6000</v>
          </cell>
          <cell r="I140">
            <v>6500</v>
          </cell>
          <cell r="L140">
            <v>6500</v>
          </cell>
          <cell r="O140">
            <v>8500</v>
          </cell>
        </row>
        <row r="141">
          <cell r="F141">
            <v>6000</v>
          </cell>
          <cell r="I141">
            <v>6500</v>
          </cell>
          <cell r="L141">
            <v>6500</v>
          </cell>
          <cell r="O141">
            <v>8500</v>
          </cell>
        </row>
        <row r="142">
          <cell r="F142">
            <v>6000</v>
          </cell>
          <cell r="I142">
            <v>6500</v>
          </cell>
          <cell r="L142">
            <v>6500</v>
          </cell>
          <cell r="O142">
            <v>8500</v>
          </cell>
        </row>
        <row r="143">
          <cell r="F143">
            <v>0</v>
          </cell>
          <cell r="I143">
            <v>0</v>
          </cell>
          <cell r="L143">
            <v>0</v>
          </cell>
          <cell r="O143">
            <v>0</v>
          </cell>
        </row>
        <row r="144">
          <cell r="F144">
            <v>0</v>
          </cell>
          <cell r="I144">
            <v>0</v>
          </cell>
          <cell r="L144">
            <v>0</v>
          </cell>
          <cell r="O144">
            <v>0</v>
          </cell>
        </row>
        <row r="145">
          <cell r="F145">
            <v>1500</v>
          </cell>
          <cell r="I145">
            <v>2000</v>
          </cell>
          <cell r="L145">
            <v>2000</v>
          </cell>
          <cell r="O145">
            <v>2000</v>
          </cell>
        </row>
        <row r="146">
          <cell r="F146">
            <v>0</v>
          </cell>
          <cell r="I146">
            <v>0</v>
          </cell>
          <cell r="L146">
            <v>0</v>
          </cell>
          <cell r="O146">
            <v>0</v>
          </cell>
        </row>
        <row r="147">
          <cell r="F147">
            <v>2000</v>
          </cell>
          <cell r="I147">
            <v>2000</v>
          </cell>
          <cell r="L147">
            <v>2000</v>
          </cell>
          <cell r="O147">
            <v>3000</v>
          </cell>
        </row>
        <row r="148">
          <cell r="F148">
            <v>2000</v>
          </cell>
          <cell r="I148">
            <v>2000</v>
          </cell>
          <cell r="L148">
            <v>2000</v>
          </cell>
          <cell r="O148">
            <v>3000</v>
          </cell>
        </row>
        <row r="149">
          <cell r="F149">
            <v>0</v>
          </cell>
          <cell r="I149">
            <v>0</v>
          </cell>
          <cell r="L149">
            <v>0</v>
          </cell>
          <cell r="O149">
            <v>0</v>
          </cell>
        </row>
        <row r="150">
          <cell r="F150">
            <v>500</v>
          </cell>
          <cell r="I150">
            <v>500</v>
          </cell>
          <cell r="L150">
            <v>500</v>
          </cell>
          <cell r="O150">
            <v>500</v>
          </cell>
        </row>
        <row r="151">
          <cell r="F151">
            <v>0</v>
          </cell>
          <cell r="I151">
            <v>0</v>
          </cell>
          <cell r="L151">
            <v>0</v>
          </cell>
          <cell r="O151">
            <v>0</v>
          </cell>
        </row>
        <row r="152">
          <cell r="F152">
            <v>0</v>
          </cell>
          <cell r="I152">
            <v>0</v>
          </cell>
          <cell r="L152">
            <v>0</v>
          </cell>
          <cell r="O152">
            <v>0</v>
          </cell>
        </row>
        <row r="153">
          <cell r="F153">
            <v>0</v>
          </cell>
          <cell r="I153">
            <v>0</v>
          </cell>
          <cell r="L153">
            <v>0</v>
          </cell>
          <cell r="O153">
            <v>0</v>
          </cell>
        </row>
        <row r="154">
          <cell r="F154">
            <v>0</v>
          </cell>
          <cell r="I154">
            <v>0</v>
          </cell>
          <cell r="L154">
            <v>0</v>
          </cell>
          <cell r="O154">
            <v>0</v>
          </cell>
        </row>
        <row r="155">
          <cell r="F155">
            <v>0</v>
          </cell>
          <cell r="I155">
            <v>0</v>
          </cell>
          <cell r="L155">
            <v>0</v>
          </cell>
          <cell r="O155">
            <v>0</v>
          </cell>
        </row>
        <row r="156">
          <cell r="F156">
            <v>0</v>
          </cell>
          <cell r="I156">
            <v>0</v>
          </cell>
          <cell r="L156">
            <v>0</v>
          </cell>
          <cell r="O156">
            <v>0</v>
          </cell>
        </row>
        <row r="157">
          <cell r="F157">
            <v>0</v>
          </cell>
          <cell r="I157">
            <v>0</v>
          </cell>
          <cell r="L157">
            <v>0</v>
          </cell>
          <cell r="O157">
            <v>0</v>
          </cell>
        </row>
        <row r="158">
          <cell r="F158">
            <v>0</v>
          </cell>
          <cell r="I158">
            <v>0</v>
          </cell>
          <cell r="L158">
            <v>0</v>
          </cell>
          <cell r="O158">
            <v>0</v>
          </cell>
        </row>
        <row r="159">
          <cell r="F159">
            <v>0</v>
          </cell>
          <cell r="I159">
            <v>0</v>
          </cell>
          <cell r="L159">
            <v>0</v>
          </cell>
          <cell r="O159">
            <v>0</v>
          </cell>
        </row>
        <row r="160">
          <cell r="F160">
            <v>0</v>
          </cell>
          <cell r="I160">
            <v>0</v>
          </cell>
          <cell r="L160">
            <v>0</v>
          </cell>
          <cell r="O160">
            <v>0</v>
          </cell>
        </row>
        <row r="161">
          <cell r="F161">
            <v>0</v>
          </cell>
          <cell r="I161">
            <v>0</v>
          </cell>
          <cell r="L161">
            <v>0</v>
          </cell>
          <cell r="O161">
            <v>0</v>
          </cell>
        </row>
        <row r="162">
          <cell r="F162">
            <v>0</v>
          </cell>
          <cell r="I162">
            <v>0</v>
          </cell>
          <cell r="L162">
            <v>0</v>
          </cell>
          <cell r="O162">
            <v>0</v>
          </cell>
        </row>
        <row r="163">
          <cell r="F163">
            <v>0</v>
          </cell>
          <cell r="I163">
            <v>0</v>
          </cell>
          <cell r="L163">
            <v>0</v>
          </cell>
          <cell r="O163">
            <v>0</v>
          </cell>
        </row>
        <row r="164">
          <cell r="F164">
            <v>0</v>
          </cell>
          <cell r="I164">
            <v>0</v>
          </cell>
          <cell r="L164">
            <v>0</v>
          </cell>
          <cell r="O164">
            <v>0</v>
          </cell>
        </row>
        <row r="165">
          <cell r="F165">
            <v>0</v>
          </cell>
          <cell r="I165">
            <v>0</v>
          </cell>
          <cell r="L165">
            <v>0</v>
          </cell>
          <cell r="O165">
            <v>0</v>
          </cell>
        </row>
        <row r="166">
          <cell r="F166">
            <v>0</v>
          </cell>
          <cell r="I166">
            <v>0</v>
          </cell>
          <cell r="L166">
            <v>0</v>
          </cell>
          <cell r="O166">
            <v>0</v>
          </cell>
        </row>
        <row r="167">
          <cell r="F167">
            <v>0</v>
          </cell>
          <cell r="I167">
            <v>0</v>
          </cell>
          <cell r="L167">
            <v>0</v>
          </cell>
          <cell r="O167">
            <v>0</v>
          </cell>
        </row>
        <row r="168">
          <cell r="F168">
            <v>0</v>
          </cell>
          <cell r="I168">
            <v>0</v>
          </cell>
          <cell r="L168">
            <v>0</v>
          </cell>
        </row>
        <row r="169">
          <cell r="F169">
            <v>0</v>
          </cell>
          <cell r="I169">
            <v>0</v>
          </cell>
          <cell r="L169">
            <v>0</v>
          </cell>
        </row>
        <row r="170">
          <cell r="F170">
            <v>34773.399999999994</v>
          </cell>
          <cell r="L170">
            <v>34773.400000000009</v>
          </cell>
        </row>
        <row r="171">
          <cell r="F171">
            <v>34773.4</v>
          </cell>
          <cell r="L171">
            <v>34773.4</v>
          </cell>
        </row>
        <row r="172">
          <cell r="F172">
            <v>34773.4</v>
          </cell>
          <cell r="L172">
            <v>34773.4</v>
          </cell>
        </row>
        <row r="173">
          <cell r="F173">
            <v>0</v>
          </cell>
          <cell r="I173">
            <v>0</v>
          </cell>
          <cell r="L173">
            <v>0</v>
          </cell>
        </row>
        <row r="174">
          <cell r="F174">
            <v>0</v>
          </cell>
          <cell r="I174">
            <v>0</v>
          </cell>
          <cell r="L174">
            <v>0</v>
          </cell>
        </row>
        <row r="175">
          <cell r="F175">
            <v>0</v>
          </cell>
          <cell r="I175">
            <v>0</v>
          </cell>
          <cell r="L175">
            <v>0</v>
          </cell>
        </row>
        <row r="176">
          <cell r="F176">
            <v>0</v>
          </cell>
          <cell r="I176">
            <v>0</v>
          </cell>
          <cell r="L17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7"/>
  <sheetViews>
    <sheetView tabSelected="1" topLeftCell="A3" workbookViewId="0">
      <selection activeCell="D20" sqref="D20"/>
    </sheetView>
  </sheetViews>
  <sheetFormatPr defaultRowHeight="12"/>
  <cols>
    <col min="1" max="1" width="11" style="12" customWidth="1"/>
    <col min="2" max="2" width="39.140625" style="4" customWidth="1"/>
    <col min="3" max="3" width="5" style="3" customWidth="1"/>
    <col min="4" max="4" width="5.85546875" style="3" customWidth="1"/>
    <col min="5" max="5" width="11.7109375" style="3" customWidth="1"/>
    <col min="6" max="6" width="11.140625" style="3" customWidth="1"/>
    <col min="7" max="7" width="7.28515625" style="3" customWidth="1"/>
    <col min="8" max="16384" width="9.140625" style="4"/>
  </cols>
  <sheetData>
    <row r="2" spans="1:13">
      <c r="A2" s="124"/>
      <c r="B2" s="125"/>
      <c r="C2" s="126"/>
      <c r="D2" s="126"/>
      <c r="E2" s="147" t="s">
        <v>0</v>
      </c>
      <c r="F2" s="147"/>
      <c r="G2" s="147"/>
    </row>
    <row r="3" spans="1:13" ht="11.25">
      <c r="A3" s="124"/>
      <c r="B3" s="125"/>
      <c r="C3" s="148" t="s">
        <v>1</v>
      </c>
      <c r="D3" s="148"/>
      <c r="E3" s="148"/>
      <c r="F3" s="148"/>
      <c r="G3" s="148"/>
    </row>
    <row r="4" spans="1:13" ht="11.25">
      <c r="A4" s="124"/>
      <c r="B4" s="125"/>
      <c r="C4" s="148"/>
      <c r="D4" s="148"/>
      <c r="E4" s="148"/>
      <c r="F4" s="148"/>
      <c r="G4" s="148"/>
    </row>
    <row r="5" spans="1:13">
      <c r="A5" s="124"/>
      <c r="B5" s="125"/>
      <c r="C5" s="149" t="s">
        <v>2</v>
      </c>
      <c r="D5" s="149"/>
      <c r="E5" s="149"/>
      <c r="F5" s="149"/>
      <c r="G5" s="149"/>
    </row>
    <row r="6" spans="1:13">
      <c r="A6" s="124"/>
      <c r="B6" s="125"/>
      <c r="C6" s="127"/>
      <c r="D6" s="152" t="s">
        <v>240</v>
      </c>
      <c r="E6" s="152"/>
      <c r="F6" s="127"/>
      <c r="G6" s="127"/>
    </row>
    <row r="7" spans="1:13" s="5" customFormat="1" ht="18">
      <c r="A7" s="150" t="s">
        <v>3</v>
      </c>
      <c r="B7" s="150"/>
      <c r="C7" s="150"/>
      <c r="D7" s="150"/>
      <c r="E7" s="150"/>
      <c r="F7" s="150"/>
      <c r="G7" s="150"/>
    </row>
    <row r="8" spans="1:13" s="5" customFormat="1" ht="14.25">
      <c r="A8" s="151" t="s">
        <v>4</v>
      </c>
      <c r="B8" s="151"/>
      <c r="C8" s="151"/>
      <c r="D8" s="151"/>
      <c r="E8" s="151"/>
      <c r="F8" s="151"/>
      <c r="G8" s="151"/>
    </row>
    <row r="9" spans="1:13" s="5" customFormat="1" ht="14.25">
      <c r="A9" s="144" t="s">
        <v>5</v>
      </c>
      <c r="B9" s="144"/>
      <c r="C9" s="144"/>
      <c r="D9" s="144"/>
      <c r="E9" s="144"/>
      <c r="F9" s="144"/>
      <c r="G9" s="144"/>
    </row>
    <row r="10" spans="1:13" s="5" customFormat="1" ht="14.25">
      <c r="A10" s="144" t="s">
        <v>6</v>
      </c>
      <c r="B10" s="144"/>
      <c r="C10" s="144"/>
      <c r="D10" s="144"/>
      <c r="E10" s="144"/>
      <c r="F10" s="144"/>
      <c r="G10" s="128"/>
    </row>
    <row r="11" spans="1:13" s="5" customFormat="1" ht="14.25">
      <c r="A11" s="144" t="s">
        <v>7</v>
      </c>
      <c r="B11" s="144"/>
      <c r="C11" s="144"/>
      <c r="D11" s="144"/>
      <c r="E11" s="144"/>
      <c r="F11" s="144"/>
      <c r="G11" s="128"/>
    </row>
    <row r="12" spans="1:13" s="5" customFormat="1" ht="14.25">
      <c r="A12" s="145" t="s">
        <v>8</v>
      </c>
      <c r="B12" s="145"/>
      <c r="C12" s="145"/>
      <c r="D12" s="129"/>
      <c r="E12" s="130"/>
      <c r="F12" s="130"/>
      <c r="G12" s="130"/>
    </row>
    <row r="13" spans="1:13" ht="14.25">
      <c r="A13" s="146" t="s">
        <v>9</v>
      </c>
      <c r="B13" s="146"/>
      <c r="C13" s="146"/>
      <c r="D13" s="126"/>
      <c r="E13" s="126"/>
      <c r="F13" s="126"/>
      <c r="G13" s="126"/>
      <c r="H13" s="5"/>
      <c r="I13" s="5"/>
      <c r="J13" s="5"/>
      <c r="K13" s="5"/>
      <c r="L13" s="5"/>
      <c r="M13" s="5"/>
    </row>
    <row r="14" spans="1:13" s="10" customFormat="1" ht="84">
      <c r="A14" s="131" t="s">
        <v>10</v>
      </c>
      <c r="B14" s="132" t="s">
        <v>11</v>
      </c>
      <c r="C14" s="133" t="s">
        <v>12</v>
      </c>
      <c r="D14" s="133" t="s">
        <v>13</v>
      </c>
      <c r="E14" s="134" t="s">
        <v>14</v>
      </c>
      <c r="F14" s="134" t="s">
        <v>15</v>
      </c>
      <c r="G14" s="134" t="s">
        <v>16</v>
      </c>
      <c r="H14" s="5"/>
      <c r="I14" s="5"/>
      <c r="J14" s="4"/>
      <c r="K14" s="4"/>
      <c r="L14" s="4"/>
      <c r="M14" s="4"/>
    </row>
    <row r="15" spans="1:13" ht="14.25">
      <c r="A15" s="135"/>
      <c r="B15" s="142" t="s">
        <v>241</v>
      </c>
      <c r="C15" s="136"/>
      <c r="D15" s="136"/>
      <c r="E15" s="137"/>
      <c r="F15" s="138"/>
      <c r="G15" s="137"/>
      <c r="H15" s="5"/>
      <c r="I15" s="5"/>
    </row>
    <row r="16" spans="1:13" ht="38.25">
      <c r="A16" s="190">
        <v>45211170</v>
      </c>
      <c r="B16" s="187" t="s">
        <v>242</v>
      </c>
      <c r="C16" s="20" t="s">
        <v>20</v>
      </c>
      <c r="D16" s="136" t="s">
        <v>243</v>
      </c>
      <c r="E16" s="188">
        <v>33428.629000000001</v>
      </c>
      <c r="F16" s="189">
        <v>33428.629000000001</v>
      </c>
      <c r="G16" s="137">
        <v>1</v>
      </c>
      <c r="H16" s="5"/>
      <c r="I16" s="5"/>
    </row>
    <row r="17" spans="1:13" ht="12.75">
      <c r="A17" s="139"/>
      <c r="B17" s="143" t="s">
        <v>239</v>
      </c>
      <c r="C17" s="20"/>
      <c r="D17" s="140"/>
      <c r="E17" s="140"/>
      <c r="F17" s="188">
        <v>33428.629000000001</v>
      </c>
      <c r="G17" s="141"/>
      <c r="J17" s="11"/>
      <c r="K17" s="11"/>
      <c r="L17" s="11"/>
      <c r="M17" s="11"/>
    </row>
  </sheetData>
  <mergeCells count="11">
    <mergeCell ref="A9:G9"/>
    <mergeCell ref="D6:E6"/>
    <mergeCell ref="E2:G2"/>
    <mergeCell ref="C3:G4"/>
    <mergeCell ref="C5:G5"/>
    <mergeCell ref="A7:G7"/>
    <mergeCell ref="A8:G8"/>
    <mergeCell ref="A10:F10"/>
    <mergeCell ref="A11:F11"/>
    <mergeCell ref="A12:C12"/>
    <mergeCell ref="A13:C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workbookViewId="0">
      <selection activeCell="K14" sqref="K14"/>
    </sheetView>
  </sheetViews>
  <sheetFormatPr defaultRowHeight="12"/>
  <cols>
    <col min="1" max="1" width="13.85546875" style="12" customWidth="1"/>
    <col min="2" max="2" width="39.28515625" style="4" customWidth="1"/>
    <col min="3" max="3" width="5" style="3" customWidth="1"/>
    <col min="4" max="4" width="6" style="3" customWidth="1"/>
    <col min="5" max="5" width="7.28515625" style="3" customWidth="1"/>
    <col min="6" max="6" width="8.42578125" style="3" customWidth="1"/>
    <col min="7" max="7" width="6.7109375" style="3" customWidth="1"/>
    <col min="8" max="16384" width="9.140625" style="4"/>
  </cols>
  <sheetData>
    <row r="1" spans="1:13" ht="18">
      <c r="A1" s="1"/>
      <c r="B1" s="2"/>
      <c r="E1" s="154" t="s">
        <v>0</v>
      </c>
      <c r="F1" s="154"/>
      <c r="G1" s="154"/>
    </row>
    <row r="2" spans="1:13" ht="11.25">
      <c r="A2" s="1"/>
      <c r="B2" s="2"/>
      <c r="C2" s="155" t="s">
        <v>22</v>
      </c>
      <c r="D2" s="155"/>
      <c r="E2" s="155"/>
      <c r="F2" s="155"/>
      <c r="G2" s="155"/>
    </row>
    <row r="3" spans="1:13" ht="11.25">
      <c r="A3" s="1"/>
      <c r="B3" s="2"/>
      <c r="C3" s="155"/>
      <c r="D3" s="155"/>
      <c r="E3" s="155"/>
      <c r="F3" s="155"/>
      <c r="G3" s="155"/>
    </row>
    <row r="4" spans="1:13" ht="15">
      <c r="A4" s="1"/>
      <c r="B4" s="2"/>
      <c r="C4" s="156" t="s">
        <v>2</v>
      </c>
      <c r="D4" s="156"/>
      <c r="E4" s="156"/>
      <c r="F4" s="156"/>
      <c r="G4" s="156"/>
    </row>
    <row r="5" spans="1:13" s="5" customFormat="1" ht="20.25">
      <c r="A5" s="157" t="s">
        <v>23</v>
      </c>
      <c r="B5" s="157"/>
      <c r="C5" s="157"/>
      <c r="D5" s="157"/>
      <c r="E5" s="157"/>
      <c r="F5" s="157"/>
      <c r="G5" s="157"/>
    </row>
    <row r="6" spans="1:13" s="5" customFormat="1" ht="15.75">
      <c r="A6" s="158" t="s">
        <v>238</v>
      </c>
      <c r="B6" s="158"/>
      <c r="C6" s="158"/>
      <c r="D6" s="158"/>
      <c r="E6" s="158"/>
      <c r="F6" s="158"/>
      <c r="G6" s="158"/>
    </row>
    <row r="7" spans="1:13" s="5" customFormat="1" ht="15.75">
      <c r="A7" s="13"/>
      <c r="B7" s="13"/>
      <c r="C7" s="13"/>
      <c r="D7" s="13"/>
      <c r="E7" s="13"/>
      <c r="F7" s="13"/>
      <c r="G7" s="13"/>
    </row>
    <row r="8" spans="1:13" s="5" customFormat="1" ht="15.75">
      <c r="A8" s="153" t="s">
        <v>24</v>
      </c>
      <c r="B8" s="153"/>
      <c r="C8" s="153"/>
      <c r="D8" s="153"/>
      <c r="E8" s="153"/>
      <c r="F8" s="153"/>
      <c r="G8" s="153"/>
    </row>
    <row r="9" spans="1:13" s="5" customFormat="1" ht="15.75">
      <c r="A9" s="14"/>
      <c r="B9" s="14"/>
      <c r="C9" s="14"/>
      <c r="D9" s="14"/>
      <c r="E9" s="14"/>
      <c r="F9" s="14"/>
      <c r="G9" s="14"/>
    </row>
    <row r="10" spans="1:13" s="5" customFormat="1" ht="15.75">
      <c r="A10" s="153" t="s">
        <v>25</v>
      </c>
      <c r="B10" s="153"/>
      <c r="C10" s="153"/>
      <c r="D10" s="153"/>
      <c r="E10" s="15"/>
      <c r="F10" s="15"/>
      <c r="G10" s="15"/>
    </row>
    <row r="11" spans="1:13" s="5" customFormat="1" ht="15.75">
      <c r="A11" s="14"/>
      <c r="B11" s="14"/>
      <c r="C11" s="14"/>
      <c r="D11" s="14"/>
      <c r="E11" s="15"/>
      <c r="F11" s="15"/>
      <c r="G11" s="15"/>
    </row>
    <row r="12" spans="1:13" s="5" customFormat="1" ht="15.75">
      <c r="A12" s="16" t="s">
        <v>26</v>
      </c>
      <c r="B12" s="17" t="s">
        <v>27</v>
      </c>
      <c r="D12" s="15"/>
      <c r="E12" s="15"/>
      <c r="F12" s="15"/>
      <c r="G12" s="15"/>
    </row>
    <row r="13" spans="1:13" s="5" customFormat="1" ht="15.75">
      <c r="A13" s="16"/>
      <c r="B13" s="17"/>
      <c r="D13" s="15"/>
      <c r="E13" s="15"/>
      <c r="F13" s="15"/>
      <c r="G13" s="15"/>
    </row>
    <row r="14" spans="1:13" s="10" customFormat="1" ht="60">
      <c r="A14" s="6" t="s">
        <v>10</v>
      </c>
      <c r="B14" s="7" t="s">
        <v>11</v>
      </c>
      <c r="C14" s="8" t="s">
        <v>12</v>
      </c>
      <c r="D14" s="8" t="s">
        <v>13</v>
      </c>
      <c r="E14" s="9" t="s">
        <v>14</v>
      </c>
      <c r="F14" s="9" t="s">
        <v>15</v>
      </c>
      <c r="G14" s="9" t="s">
        <v>16</v>
      </c>
      <c r="H14" s="5"/>
      <c r="I14" s="5"/>
      <c r="J14" s="4"/>
      <c r="K14" s="4"/>
      <c r="L14" s="4"/>
      <c r="M14" s="4"/>
    </row>
    <row r="15" spans="1:13" ht="36">
      <c r="A15" s="18" t="s">
        <v>28</v>
      </c>
      <c r="B15" s="19" t="s">
        <v>29</v>
      </c>
      <c r="C15" s="20" t="s">
        <v>17</v>
      </c>
      <c r="D15" s="21" t="s">
        <v>18</v>
      </c>
      <c r="E15" s="22">
        <v>150</v>
      </c>
      <c r="F15" s="22">
        <f>E15*G15</f>
        <v>150</v>
      </c>
      <c r="G15" s="23">
        <v>1</v>
      </c>
    </row>
    <row r="16" spans="1:13" ht="36">
      <c r="A16" s="18" t="s">
        <v>28</v>
      </c>
      <c r="B16" s="19" t="s">
        <v>29</v>
      </c>
      <c r="C16" s="20" t="s">
        <v>17</v>
      </c>
      <c r="D16" s="21" t="s">
        <v>18</v>
      </c>
      <c r="E16" s="22">
        <v>120</v>
      </c>
      <c r="F16" s="22">
        <f t="shared" ref="F16:F18" si="0">E16*G16</f>
        <v>120</v>
      </c>
      <c r="G16" s="23">
        <v>1</v>
      </c>
    </row>
    <row r="17" spans="1:7" ht="26.25">
      <c r="A17" s="24">
        <v>71251100</v>
      </c>
      <c r="B17" s="25" t="s">
        <v>30</v>
      </c>
      <c r="C17" s="20" t="s">
        <v>17</v>
      </c>
      <c r="D17" s="21" t="s">
        <v>18</v>
      </c>
      <c r="E17" s="22">
        <v>900</v>
      </c>
      <c r="F17" s="22">
        <f t="shared" si="0"/>
        <v>900</v>
      </c>
      <c r="G17" s="23">
        <v>1</v>
      </c>
    </row>
    <row r="18" spans="1:7" ht="26.25">
      <c r="A18" s="26" t="s">
        <v>19</v>
      </c>
      <c r="B18" s="27" t="s">
        <v>31</v>
      </c>
      <c r="C18" s="28" t="s">
        <v>17</v>
      </c>
      <c r="D18" s="21" t="s">
        <v>21</v>
      </c>
      <c r="E18" s="22">
        <v>150</v>
      </c>
      <c r="F18" s="22">
        <f t="shared" si="0"/>
        <v>150</v>
      </c>
      <c r="G18" s="29">
        <v>1</v>
      </c>
    </row>
    <row r="19" spans="1:7" ht="18">
      <c r="A19" s="30"/>
      <c r="B19" s="31" t="s">
        <v>32</v>
      </c>
      <c r="C19" s="32"/>
      <c r="D19" s="33"/>
      <c r="E19" s="33"/>
      <c r="F19" s="34">
        <f>SUM(F14:F18)</f>
        <v>1320</v>
      </c>
      <c r="G19" s="35"/>
    </row>
  </sheetData>
  <mergeCells count="7">
    <mergeCell ref="A10:D10"/>
    <mergeCell ref="E1:G1"/>
    <mergeCell ref="C2:G3"/>
    <mergeCell ref="C4:G4"/>
    <mergeCell ref="A5:G5"/>
    <mergeCell ref="A6:G6"/>
    <mergeCell ref="A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4"/>
  <sheetViews>
    <sheetView topLeftCell="A67" workbookViewId="0">
      <selection activeCell="O88" sqref="O88"/>
    </sheetView>
  </sheetViews>
  <sheetFormatPr defaultColWidth="8.85546875" defaultRowHeight="13.5"/>
  <cols>
    <col min="1" max="1" width="7.7109375" style="41" customWidth="1"/>
    <col min="2" max="2" width="38.140625" style="42" customWidth="1"/>
    <col min="3" max="3" width="6.28515625" style="38" customWidth="1"/>
    <col min="4" max="4" width="7.140625" style="38" customWidth="1"/>
    <col min="5" max="5" width="7" style="38" customWidth="1"/>
    <col min="6" max="6" width="7.5703125" style="38" customWidth="1"/>
    <col min="7" max="7" width="7.28515625" style="38" customWidth="1"/>
    <col min="8" max="8" width="7.5703125" style="38" customWidth="1"/>
    <col min="9" max="9" width="8" style="38" customWidth="1"/>
    <col min="10" max="11" width="7.5703125" style="38" customWidth="1"/>
    <col min="12" max="12" width="7.7109375" style="38" customWidth="1"/>
    <col min="13" max="13" width="8.42578125" style="38" customWidth="1"/>
    <col min="14" max="14" width="8" style="38" customWidth="1"/>
    <col min="15" max="15" width="7.85546875" style="38" customWidth="1"/>
    <col min="16" max="16" width="8.85546875" style="38"/>
    <col min="17" max="17" width="13.85546875" style="38" customWidth="1"/>
    <col min="18" max="16384" width="8.85546875" style="38"/>
  </cols>
  <sheetData>
    <row r="1" spans="1:15" ht="17.25">
      <c r="A1" s="36"/>
      <c r="B1" s="37" t="s">
        <v>33</v>
      </c>
    </row>
    <row r="2" spans="1:15" s="40" customFormat="1" ht="16.5">
      <c r="A2" s="162" t="s">
        <v>34</v>
      </c>
      <c r="B2" s="162"/>
      <c r="C2" s="39"/>
      <c r="D2" s="39"/>
      <c r="E2" s="163" t="s">
        <v>35</v>
      </c>
      <c r="F2" s="163"/>
      <c r="G2" s="163"/>
    </row>
    <row r="3" spans="1:15" ht="15">
      <c r="C3" s="164" t="s">
        <v>36</v>
      </c>
      <c r="D3" s="164"/>
    </row>
    <row r="5" spans="1:15" s="43" customFormat="1" ht="14.25">
      <c r="A5" s="165" t="s">
        <v>37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</row>
    <row r="6" spans="1:15" s="43" customFormat="1" ht="16.5">
      <c r="A6" s="166" t="s">
        <v>38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s="43" customFormat="1" ht="9">
      <c r="A7" s="44"/>
      <c r="B7" s="45"/>
    </row>
    <row r="8" spans="1:15" s="48" customFormat="1">
      <c r="A8" s="44"/>
      <c r="B8" s="46" t="s">
        <v>39</v>
      </c>
      <c r="C8" s="159" t="s">
        <v>40</v>
      </c>
      <c r="D8" s="159"/>
      <c r="E8" s="159"/>
      <c r="F8" s="159"/>
      <c r="G8" s="159"/>
      <c r="H8" s="160" t="s">
        <v>41</v>
      </c>
      <c r="I8" s="160"/>
      <c r="J8" s="160"/>
      <c r="K8" s="160"/>
      <c r="L8" s="161"/>
      <c r="M8" s="161"/>
      <c r="N8" s="161"/>
      <c r="O8" s="161"/>
    </row>
    <row r="9" spans="1:15" s="48" customFormat="1">
      <c r="A9" s="44"/>
      <c r="B9" s="46" t="s">
        <v>42</v>
      </c>
      <c r="C9" s="159" t="s">
        <v>43</v>
      </c>
      <c r="D9" s="159"/>
      <c r="E9" s="159"/>
      <c r="F9" s="159"/>
      <c r="G9" s="159"/>
      <c r="H9" s="160" t="s">
        <v>44</v>
      </c>
      <c r="I9" s="160"/>
      <c r="J9" s="160"/>
      <c r="K9" s="160"/>
      <c r="L9" s="161"/>
      <c r="M9" s="161"/>
      <c r="N9" s="161"/>
      <c r="O9" s="161"/>
    </row>
    <row r="10" spans="1:15" s="48" customFormat="1">
      <c r="A10" s="44"/>
      <c r="B10" s="46" t="s">
        <v>45</v>
      </c>
      <c r="C10" s="159" t="s">
        <v>46</v>
      </c>
      <c r="D10" s="159"/>
      <c r="E10" s="159"/>
      <c r="F10" s="159"/>
      <c r="G10" s="159"/>
      <c r="H10" s="167" t="s">
        <v>47</v>
      </c>
      <c r="I10" s="167"/>
      <c r="J10" s="167"/>
      <c r="K10" s="167"/>
      <c r="L10" s="161" t="s">
        <v>48</v>
      </c>
      <c r="M10" s="161"/>
      <c r="N10" s="161"/>
      <c r="O10" s="161"/>
    </row>
    <row r="11" spans="1:15" s="48" customFormat="1" ht="19.5">
      <c r="A11" s="47"/>
      <c r="B11" s="46" t="s">
        <v>49</v>
      </c>
      <c r="C11" s="159" t="s">
        <v>50</v>
      </c>
      <c r="D11" s="159"/>
      <c r="E11" s="159"/>
      <c r="F11" s="159"/>
      <c r="G11" s="159"/>
      <c r="H11" s="49"/>
      <c r="I11" s="49"/>
      <c r="J11" s="49"/>
      <c r="K11" s="49"/>
    </row>
    <row r="12" spans="1:15" s="43" customFormat="1" ht="9.75" thickBot="1">
      <c r="A12" s="44"/>
      <c r="B12" s="45"/>
    </row>
    <row r="13" spans="1:15" s="50" customFormat="1" ht="9">
      <c r="A13" s="168" t="s">
        <v>51</v>
      </c>
      <c r="B13" s="171" t="s">
        <v>52</v>
      </c>
      <c r="C13" s="172"/>
      <c r="D13" s="175" t="s">
        <v>53</v>
      </c>
      <c r="E13" s="176"/>
      <c r="F13" s="177"/>
      <c r="G13" s="175" t="s">
        <v>54</v>
      </c>
      <c r="H13" s="176"/>
      <c r="I13" s="177"/>
      <c r="J13" s="175" t="s">
        <v>55</v>
      </c>
      <c r="K13" s="176"/>
      <c r="L13" s="177"/>
      <c r="M13" s="175" t="s">
        <v>56</v>
      </c>
      <c r="N13" s="176"/>
      <c r="O13" s="177"/>
    </row>
    <row r="14" spans="1:15" s="50" customFormat="1" ht="9">
      <c r="A14" s="169"/>
      <c r="B14" s="173"/>
      <c r="C14" s="174"/>
      <c r="D14" s="178" t="s">
        <v>57</v>
      </c>
      <c r="E14" s="180" t="s">
        <v>58</v>
      </c>
      <c r="F14" s="182" t="s">
        <v>59</v>
      </c>
      <c r="G14" s="178" t="s">
        <v>57</v>
      </c>
      <c r="H14" s="180" t="s">
        <v>58</v>
      </c>
      <c r="I14" s="182" t="s">
        <v>59</v>
      </c>
      <c r="J14" s="178" t="s">
        <v>57</v>
      </c>
      <c r="K14" s="180" t="s">
        <v>58</v>
      </c>
      <c r="L14" s="182" t="s">
        <v>59</v>
      </c>
      <c r="M14" s="178" t="s">
        <v>57</v>
      </c>
      <c r="N14" s="180" t="s">
        <v>58</v>
      </c>
      <c r="O14" s="182" t="s">
        <v>59</v>
      </c>
    </row>
    <row r="15" spans="1:15" s="50" customFormat="1" ht="45.75" thickBot="1">
      <c r="A15" s="170"/>
      <c r="B15" s="51" t="s">
        <v>60</v>
      </c>
      <c r="C15" s="52" t="s">
        <v>61</v>
      </c>
      <c r="D15" s="179"/>
      <c r="E15" s="181"/>
      <c r="F15" s="183"/>
      <c r="G15" s="179"/>
      <c r="H15" s="181"/>
      <c r="I15" s="183"/>
      <c r="J15" s="179"/>
      <c r="K15" s="181"/>
      <c r="L15" s="183"/>
      <c r="M15" s="179"/>
      <c r="N15" s="181"/>
      <c r="O15" s="183"/>
    </row>
    <row r="16" spans="1:15" s="50" customFormat="1" ht="9.75" thickBot="1">
      <c r="A16" s="53" t="s">
        <v>62</v>
      </c>
      <c r="B16" s="54" t="s">
        <v>63</v>
      </c>
      <c r="C16" s="55" t="s">
        <v>64</v>
      </c>
      <c r="D16" s="56">
        <v>1</v>
      </c>
      <c r="E16" s="54">
        <v>2</v>
      </c>
      <c r="F16" s="55">
        <v>3</v>
      </c>
      <c r="G16" s="56">
        <v>4</v>
      </c>
      <c r="H16" s="54">
        <v>5</v>
      </c>
      <c r="I16" s="55">
        <v>6</v>
      </c>
      <c r="J16" s="56">
        <v>7</v>
      </c>
      <c r="K16" s="54">
        <v>8</v>
      </c>
      <c r="L16" s="55">
        <v>9</v>
      </c>
      <c r="M16" s="56">
        <v>10</v>
      </c>
      <c r="N16" s="54">
        <v>11</v>
      </c>
      <c r="O16" s="55">
        <v>12</v>
      </c>
    </row>
    <row r="17" spans="1:15" s="63" customFormat="1" ht="27">
      <c r="A17" s="57">
        <v>2000000</v>
      </c>
      <c r="B17" s="58" t="s">
        <v>65</v>
      </c>
      <c r="C17" s="59" t="s">
        <v>66</v>
      </c>
      <c r="D17" s="60">
        <f>D18+D33</f>
        <v>23886.7</v>
      </c>
      <c r="E17" s="61">
        <v>0</v>
      </c>
      <c r="F17" s="62">
        <f>F18+F33</f>
        <v>23886.7</v>
      </c>
      <c r="G17" s="60">
        <f>G18+G33</f>
        <v>58519.7</v>
      </c>
      <c r="H17" s="61">
        <v>0</v>
      </c>
      <c r="I17" s="62">
        <f>I18+I33</f>
        <v>58519.7</v>
      </c>
      <c r="J17" s="60">
        <f>J18+J33</f>
        <v>92404.7</v>
      </c>
      <c r="K17" s="61">
        <v>0</v>
      </c>
      <c r="L17" s="62">
        <f>L18+L33</f>
        <v>92404.7</v>
      </c>
      <c r="M17" s="60">
        <f>M18+M33</f>
        <v>125623</v>
      </c>
      <c r="N17" s="61">
        <v>0</v>
      </c>
      <c r="O17" s="62">
        <f>O18+O33</f>
        <v>125623</v>
      </c>
    </row>
    <row r="18" spans="1:15" s="63" customFormat="1" ht="18">
      <c r="A18" s="64">
        <v>2112000</v>
      </c>
      <c r="B18" s="65" t="s">
        <v>67</v>
      </c>
      <c r="C18" s="66" t="s">
        <v>66</v>
      </c>
      <c r="D18" s="67">
        <f>D19+D22+D25</f>
        <v>135.4</v>
      </c>
      <c r="E18" s="68">
        <v>0</v>
      </c>
      <c r="F18" s="69">
        <f>F19+F22+F25</f>
        <v>135.4</v>
      </c>
      <c r="G18" s="67">
        <f>G19+G22+G25</f>
        <v>326.60000000000002</v>
      </c>
      <c r="H18" s="68">
        <v>0</v>
      </c>
      <c r="I18" s="69">
        <f>I19+I22+I25</f>
        <v>326.60000000000002</v>
      </c>
      <c r="J18" s="67">
        <f>J19+J22+J25</f>
        <v>518.5</v>
      </c>
      <c r="K18" s="68">
        <v>0</v>
      </c>
      <c r="L18" s="69">
        <f>L19+L22+L25</f>
        <v>518.5</v>
      </c>
      <c r="M18" s="67">
        <f>M19+M22+M25</f>
        <v>821.1</v>
      </c>
      <c r="N18" s="68">
        <v>0</v>
      </c>
      <c r="O18" s="69">
        <f>O19+O22+O25</f>
        <v>821.1</v>
      </c>
    </row>
    <row r="19" spans="1:15" s="76" customFormat="1" ht="18">
      <c r="A19" s="70">
        <v>2112100</v>
      </c>
      <c r="B19" s="71" t="s">
        <v>68</v>
      </c>
      <c r="C19" s="72" t="s">
        <v>69</v>
      </c>
      <c r="D19" s="73">
        <f>SUM(D20:D21)</f>
        <v>0</v>
      </c>
      <c r="E19" s="74">
        <v>0</v>
      </c>
      <c r="F19" s="75">
        <f>SUM(F20:F21)</f>
        <v>0</v>
      </c>
      <c r="G19" s="73">
        <f>SUM(G20:G21)</f>
        <v>0</v>
      </c>
      <c r="H19" s="74">
        <v>0</v>
      </c>
      <c r="I19" s="75">
        <f>SUM(I20:I21)</f>
        <v>0</v>
      </c>
      <c r="J19" s="73">
        <f>SUM(J20:J21)</f>
        <v>0</v>
      </c>
      <c r="K19" s="74">
        <v>0</v>
      </c>
      <c r="L19" s="75">
        <f>SUM(L20:L21)</f>
        <v>0</v>
      </c>
      <c r="M19" s="73">
        <f>SUM(M20:M21)</f>
        <v>0</v>
      </c>
      <c r="N19" s="74">
        <v>0</v>
      </c>
      <c r="O19" s="75">
        <f>SUM(O20:O21)</f>
        <v>0</v>
      </c>
    </row>
    <row r="20" spans="1:15" s="48" customFormat="1" ht="18">
      <c r="A20" s="77">
        <v>2112110</v>
      </c>
      <c r="B20" s="78" t="s">
        <v>70</v>
      </c>
      <c r="C20" s="79">
        <v>731100</v>
      </c>
      <c r="D20" s="80">
        <f>'[1]Օրինակելի ձև 22թ1'!F20</f>
        <v>0</v>
      </c>
      <c r="E20" s="81"/>
      <c r="F20" s="82">
        <f>D20+E20</f>
        <v>0</v>
      </c>
      <c r="G20" s="80">
        <f>'[1]Օրինակելի ձև 22թ1'!I20</f>
        <v>0</v>
      </c>
      <c r="H20" s="81"/>
      <c r="I20" s="82">
        <f>G20+H20</f>
        <v>0</v>
      </c>
      <c r="J20" s="80">
        <f>'[1]Օրինակելի ձև 22թ1'!L20</f>
        <v>0</v>
      </c>
      <c r="K20" s="81"/>
      <c r="L20" s="82">
        <f>J20+K20</f>
        <v>0</v>
      </c>
      <c r="M20" s="80">
        <f>'[1]Օրինակելի ձև 22թ1'!O20</f>
        <v>0</v>
      </c>
      <c r="N20" s="81"/>
      <c r="O20" s="82">
        <f>M20+N20</f>
        <v>0</v>
      </c>
    </row>
    <row r="21" spans="1:15" s="48" customFormat="1" ht="18">
      <c r="A21" s="77">
        <v>2112120</v>
      </c>
      <c r="B21" s="78" t="s">
        <v>71</v>
      </c>
      <c r="C21" s="79">
        <v>731200</v>
      </c>
      <c r="D21" s="80">
        <f>'[1]Օրինակելի ձև 22թ1'!F21</f>
        <v>0</v>
      </c>
      <c r="E21" s="81"/>
      <c r="F21" s="82">
        <f>D21+E21</f>
        <v>0</v>
      </c>
      <c r="G21" s="80">
        <f>'[1]Օրինակելի ձև 22թ1'!I21</f>
        <v>0</v>
      </c>
      <c r="H21" s="81"/>
      <c r="I21" s="82">
        <f>G21+H21</f>
        <v>0</v>
      </c>
      <c r="J21" s="80">
        <f>'[1]Օրինակելի ձև 22թ1'!L21</f>
        <v>0</v>
      </c>
      <c r="K21" s="81"/>
      <c r="L21" s="82">
        <f>J21+K21</f>
        <v>0</v>
      </c>
      <c r="M21" s="80">
        <f>'[1]Օրինակելի ձև 22թ1'!O21</f>
        <v>0</v>
      </c>
      <c r="N21" s="81"/>
      <c r="O21" s="82">
        <f>M21+N21</f>
        <v>0</v>
      </c>
    </row>
    <row r="22" spans="1:15" s="76" customFormat="1" ht="18">
      <c r="A22" s="70">
        <v>2112200</v>
      </c>
      <c r="B22" s="71" t="s">
        <v>72</v>
      </c>
      <c r="C22" s="72" t="s">
        <v>69</v>
      </c>
      <c r="D22" s="73">
        <f>SUM(D23:D24)</f>
        <v>0</v>
      </c>
      <c r="E22" s="74">
        <v>0</v>
      </c>
      <c r="F22" s="75">
        <f>SUM(F23:F24)</f>
        <v>0</v>
      </c>
      <c r="G22" s="73">
        <f>SUM(G23:G24)</f>
        <v>0</v>
      </c>
      <c r="H22" s="74">
        <v>0</v>
      </c>
      <c r="I22" s="75">
        <f>SUM(I23:I24)</f>
        <v>0</v>
      </c>
      <c r="J22" s="73">
        <f>SUM(J23:J24)</f>
        <v>0</v>
      </c>
      <c r="K22" s="74">
        <v>0</v>
      </c>
      <c r="L22" s="75">
        <f>SUM(L23:L24)</f>
        <v>0</v>
      </c>
      <c r="M22" s="73">
        <f>SUM(M23:M24)</f>
        <v>0</v>
      </c>
      <c r="N22" s="74">
        <v>0</v>
      </c>
      <c r="O22" s="75">
        <f>SUM(O23:O24)</f>
        <v>0</v>
      </c>
    </row>
    <row r="23" spans="1:15" s="48" customFormat="1" ht="18">
      <c r="A23" s="77">
        <v>2112210</v>
      </c>
      <c r="B23" s="78" t="s">
        <v>73</v>
      </c>
      <c r="C23" s="79">
        <v>732100</v>
      </c>
      <c r="D23" s="80">
        <f>'[1]Օրինակելի ձև 22թ1'!F23</f>
        <v>0</v>
      </c>
      <c r="E23" s="81"/>
      <c r="F23" s="83">
        <f t="shared" ref="F23:F24" si="0">D23+E23</f>
        <v>0</v>
      </c>
      <c r="G23" s="80">
        <f>'[1]Օրինակելի ձև 22թ1'!I23</f>
        <v>0</v>
      </c>
      <c r="H23" s="81"/>
      <c r="I23" s="83">
        <f t="shared" ref="I23:I24" si="1">G23+H23</f>
        <v>0</v>
      </c>
      <c r="J23" s="80">
        <f>'[1]Օրինակելի ձև 22թ1'!L23</f>
        <v>0</v>
      </c>
      <c r="K23" s="81"/>
      <c r="L23" s="83">
        <f t="shared" ref="L23:L24" si="2">J23+K23</f>
        <v>0</v>
      </c>
      <c r="M23" s="80">
        <f>'[1]Օրինակելի ձև 22թ1'!O23</f>
        <v>0</v>
      </c>
      <c r="N23" s="81"/>
      <c r="O23" s="83">
        <f t="shared" ref="O23:O24" si="3">M23+N23</f>
        <v>0</v>
      </c>
    </row>
    <row r="24" spans="1:15" s="48" customFormat="1" ht="18">
      <c r="A24" s="77">
        <v>2112220</v>
      </c>
      <c r="B24" s="78" t="s">
        <v>74</v>
      </c>
      <c r="C24" s="79">
        <v>732200</v>
      </c>
      <c r="D24" s="80">
        <f>'[1]Օրինակելի ձև 22թ1'!F24</f>
        <v>0</v>
      </c>
      <c r="E24" s="81"/>
      <c r="F24" s="82">
        <f t="shared" si="0"/>
        <v>0</v>
      </c>
      <c r="G24" s="80">
        <f>'[1]Օրինակելի ձև 22թ1'!I24</f>
        <v>0</v>
      </c>
      <c r="H24" s="81"/>
      <c r="I24" s="82">
        <f t="shared" si="1"/>
        <v>0</v>
      </c>
      <c r="J24" s="80">
        <f>'[1]Օրինակելի ձև 22թ1'!L24</f>
        <v>0</v>
      </c>
      <c r="K24" s="81"/>
      <c r="L24" s="82">
        <f t="shared" si="2"/>
        <v>0</v>
      </c>
      <c r="M24" s="80">
        <f>'[1]Օրինակելի ձև 22թ1'!O24</f>
        <v>0</v>
      </c>
      <c r="N24" s="81"/>
      <c r="O24" s="82">
        <f t="shared" si="3"/>
        <v>0</v>
      </c>
    </row>
    <row r="25" spans="1:15" s="76" customFormat="1" ht="18">
      <c r="A25" s="70">
        <v>2112300</v>
      </c>
      <c r="B25" s="71" t="s">
        <v>75</v>
      </c>
      <c r="C25" s="72" t="s">
        <v>69</v>
      </c>
      <c r="D25" s="73">
        <f>D26+D30</f>
        <v>135.4</v>
      </c>
      <c r="E25" s="74">
        <v>0</v>
      </c>
      <c r="F25" s="75">
        <f>F26+F30</f>
        <v>135.4</v>
      </c>
      <c r="G25" s="73">
        <f>G26+G30</f>
        <v>326.60000000000002</v>
      </c>
      <c r="H25" s="74">
        <v>0</v>
      </c>
      <c r="I25" s="75">
        <f>I26+I30</f>
        <v>326.60000000000002</v>
      </c>
      <c r="J25" s="73">
        <f>J26+J30</f>
        <v>518.5</v>
      </c>
      <c r="K25" s="74">
        <v>0</v>
      </c>
      <c r="L25" s="75">
        <f>L26+L30</f>
        <v>518.5</v>
      </c>
      <c r="M25" s="73">
        <f>M26+M30</f>
        <v>821.1</v>
      </c>
      <c r="N25" s="74">
        <v>0</v>
      </c>
      <c r="O25" s="75">
        <f>O26+O30</f>
        <v>821.1</v>
      </c>
    </row>
    <row r="26" spans="1:15" s="48" customFormat="1" ht="18">
      <c r="A26" s="77">
        <v>2112310</v>
      </c>
      <c r="B26" s="78" t="s">
        <v>76</v>
      </c>
      <c r="C26" s="79">
        <v>733100</v>
      </c>
      <c r="D26" s="80">
        <f>D27+D29</f>
        <v>135.4</v>
      </c>
      <c r="E26" s="84">
        <v>0</v>
      </c>
      <c r="F26" s="82">
        <f>F27+F29</f>
        <v>135.4</v>
      </c>
      <c r="G26" s="80">
        <f>G27+G29</f>
        <v>326.60000000000002</v>
      </c>
      <c r="H26" s="84">
        <v>0</v>
      </c>
      <c r="I26" s="82">
        <f>I27+I29</f>
        <v>326.60000000000002</v>
      </c>
      <c r="J26" s="80">
        <f>J27+J29</f>
        <v>518.5</v>
      </c>
      <c r="K26" s="84">
        <v>0</v>
      </c>
      <c r="L26" s="82">
        <f>L27+L29</f>
        <v>518.5</v>
      </c>
      <c r="M26" s="80">
        <f>M27+M29</f>
        <v>821.1</v>
      </c>
      <c r="N26" s="84">
        <v>0</v>
      </c>
      <c r="O26" s="82">
        <f>O27+O29</f>
        <v>821.1</v>
      </c>
    </row>
    <row r="27" spans="1:15" s="48" customFormat="1" ht="18">
      <c r="A27" s="77">
        <v>2112311</v>
      </c>
      <c r="B27" s="78" t="s">
        <v>77</v>
      </c>
      <c r="C27" s="79" t="s">
        <v>69</v>
      </c>
      <c r="D27" s="80">
        <f>D28</f>
        <v>135.4</v>
      </c>
      <c r="E27" s="84">
        <v>0</v>
      </c>
      <c r="F27" s="82">
        <f>F28</f>
        <v>135.4</v>
      </c>
      <c r="G27" s="80">
        <f>G28</f>
        <v>326.60000000000002</v>
      </c>
      <c r="H27" s="84">
        <v>0</v>
      </c>
      <c r="I27" s="82">
        <f>I28</f>
        <v>326.60000000000002</v>
      </c>
      <c r="J27" s="80">
        <f>J28</f>
        <v>518.5</v>
      </c>
      <c r="K27" s="84">
        <v>0</v>
      </c>
      <c r="L27" s="82">
        <f>L28</f>
        <v>518.5</v>
      </c>
      <c r="M27" s="80">
        <f>M28</f>
        <v>821.1</v>
      </c>
      <c r="N27" s="84">
        <v>0</v>
      </c>
      <c r="O27" s="82">
        <f>O28</f>
        <v>821.1</v>
      </c>
    </row>
    <row r="28" spans="1:15" s="48" customFormat="1" ht="18">
      <c r="A28" s="77">
        <v>2112312</v>
      </c>
      <c r="B28" s="78" t="s">
        <v>78</v>
      </c>
      <c r="C28" s="79" t="s">
        <v>69</v>
      </c>
      <c r="D28" s="80">
        <f>'[1]Օրինակելի ձև 22թ2'!F28</f>
        <v>135.4</v>
      </c>
      <c r="E28" s="81"/>
      <c r="F28" s="82">
        <f t="shared" ref="F28:F29" si="4">D28+E28</f>
        <v>135.4</v>
      </c>
      <c r="G28" s="80">
        <f>'[1]Օրինակելի ձև 22թ2'!I28</f>
        <v>326.60000000000002</v>
      </c>
      <c r="H28" s="81"/>
      <c r="I28" s="82">
        <f t="shared" ref="I28:I29" si="5">G28+H28</f>
        <v>326.60000000000002</v>
      </c>
      <c r="J28" s="80">
        <f>'[1]Օրինակելի ձև 22թ2'!L28</f>
        <v>518.5</v>
      </c>
      <c r="K28" s="81"/>
      <c r="L28" s="82">
        <f t="shared" ref="L28:L29" si="6">J28+K28</f>
        <v>518.5</v>
      </c>
      <c r="M28" s="80">
        <f>'[1]Օրինակելի ձև 22թ2'!O28</f>
        <v>821.1</v>
      </c>
      <c r="N28" s="81"/>
      <c r="O28" s="82">
        <f t="shared" ref="O28:O29" si="7">M28+N28</f>
        <v>821.1</v>
      </c>
    </row>
    <row r="29" spans="1:15" s="48" customFormat="1" ht="9">
      <c r="A29" s="77">
        <v>2112313</v>
      </c>
      <c r="B29" s="78" t="s">
        <v>79</v>
      </c>
      <c r="C29" s="79" t="s">
        <v>69</v>
      </c>
      <c r="D29" s="80">
        <f>'[1]Օրինակելի ձև 22թ1'!F29</f>
        <v>0</v>
      </c>
      <c r="E29" s="81"/>
      <c r="F29" s="82">
        <f t="shared" si="4"/>
        <v>0</v>
      </c>
      <c r="G29" s="80">
        <f>'[1]Օրինակելի ձև 22թ1'!I29</f>
        <v>0</v>
      </c>
      <c r="H29" s="81"/>
      <c r="I29" s="82">
        <f t="shared" si="5"/>
        <v>0</v>
      </c>
      <c r="J29" s="80">
        <f>'[1]Օրինակելի ձև 22թ1'!L29</f>
        <v>0</v>
      </c>
      <c r="K29" s="81"/>
      <c r="L29" s="82">
        <f t="shared" si="6"/>
        <v>0</v>
      </c>
      <c r="M29" s="80">
        <f>'[1]Օրինակելի ձև 22թ1'!O29</f>
        <v>0</v>
      </c>
      <c r="N29" s="81"/>
      <c r="O29" s="82">
        <f t="shared" si="7"/>
        <v>0</v>
      </c>
    </row>
    <row r="30" spans="1:15" s="48" customFormat="1" ht="27">
      <c r="A30" s="77">
        <v>2112320</v>
      </c>
      <c r="B30" s="78" t="s">
        <v>80</v>
      </c>
      <c r="C30" s="79">
        <v>733200</v>
      </c>
      <c r="D30" s="80">
        <f>SUM(D31:D32)</f>
        <v>0</v>
      </c>
      <c r="E30" s="84">
        <v>0</v>
      </c>
      <c r="F30" s="82">
        <f>SUM(F31:F32)</f>
        <v>0</v>
      </c>
      <c r="G30" s="80">
        <f>SUM(G31:G32)</f>
        <v>0</v>
      </c>
      <c r="H30" s="84">
        <v>0</v>
      </c>
      <c r="I30" s="82">
        <f>SUM(I31:I32)</f>
        <v>0</v>
      </c>
      <c r="J30" s="80">
        <f>SUM(J31:J32)</f>
        <v>0</v>
      </c>
      <c r="K30" s="84">
        <v>0</v>
      </c>
      <c r="L30" s="82">
        <f>SUM(L31:L32)</f>
        <v>0</v>
      </c>
      <c r="M30" s="80">
        <f>SUM(M31:M32)</f>
        <v>0</v>
      </c>
      <c r="N30" s="84">
        <v>0</v>
      </c>
      <c r="O30" s="82">
        <f>SUM(O31:O32)</f>
        <v>0</v>
      </c>
    </row>
    <row r="31" spans="1:15" s="48" customFormat="1" ht="9">
      <c r="A31" s="77">
        <v>2112321</v>
      </c>
      <c r="B31" s="78" t="s">
        <v>81</v>
      </c>
      <c r="C31" s="79" t="s">
        <v>69</v>
      </c>
      <c r="D31" s="80">
        <f>'[1]Օրինակելի ձև 22թ1'!F31</f>
        <v>0</v>
      </c>
      <c r="E31" s="81"/>
      <c r="F31" s="82">
        <f t="shared" ref="F31:F32" si="8">D31+E31</f>
        <v>0</v>
      </c>
      <c r="G31" s="80">
        <f>'[1]Օրինակելի ձև 22թ1'!I31</f>
        <v>0</v>
      </c>
      <c r="H31" s="81"/>
      <c r="I31" s="82">
        <f t="shared" ref="I31:I32" si="9">G31+H31</f>
        <v>0</v>
      </c>
      <c r="J31" s="80">
        <f>'[1]Օրինակելի ձև 22թ1'!L31</f>
        <v>0</v>
      </c>
      <c r="K31" s="81"/>
      <c r="L31" s="82">
        <f t="shared" ref="L31:L32" si="10">J31+K31</f>
        <v>0</v>
      </c>
      <c r="M31" s="80">
        <f>'[1]Օրինակելի ձև 22թ1'!O31</f>
        <v>0</v>
      </c>
      <c r="N31" s="81"/>
      <c r="O31" s="82">
        <f t="shared" ref="O31:O32" si="11">M31+N31</f>
        <v>0</v>
      </c>
    </row>
    <row r="32" spans="1:15" s="48" customFormat="1" ht="9">
      <c r="A32" s="77">
        <v>2112322</v>
      </c>
      <c r="B32" s="78" t="s">
        <v>82</v>
      </c>
      <c r="C32" s="79" t="s">
        <v>69</v>
      </c>
      <c r="D32" s="80">
        <f>'[1]Օրինակելի ձև 22թ1'!F32</f>
        <v>0</v>
      </c>
      <c r="E32" s="81"/>
      <c r="F32" s="82">
        <f t="shared" si="8"/>
        <v>0</v>
      </c>
      <c r="G32" s="80">
        <f>'[1]Օրինակելի ձև 22թ1'!I32</f>
        <v>0</v>
      </c>
      <c r="H32" s="81"/>
      <c r="I32" s="82">
        <f t="shared" si="9"/>
        <v>0</v>
      </c>
      <c r="J32" s="80">
        <f>'[1]Օրինակելի ձև 22թ1'!L32</f>
        <v>0</v>
      </c>
      <c r="K32" s="81"/>
      <c r="L32" s="82">
        <f t="shared" si="10"/>
        <v>0</v>
      </c>
      <c r="M32" s="80">
        <f>'[1]Օրինակելի ձև 22թ1'!O32</f>
        <v>0</v>
      </c>
      <c r="N32" s="81"/>
      <c r="O32" s="82">
        <f t="shared" si="11"/>
        <v>0</v>
      </c>
    </row>
    <row r="33" spans="1:15" s="48" customFormat="1" ht="18">
      <c r="A33" s="77">
        <v>2113000</v>
      </c>
      <c r="B33" s="65" t="s">
        <v>83</v>
      </c>
      <c r="C33" s="66" t="s">
        <v>66</v>
      </c>
      <c r="D33" s="67">
        <f>D34+D36+D40+D41+D45</f>
        <v>23751.3</v>
      </c>
      <c r="E33" s="84">
        <v>0</v>
      </c>
      <c r="F33" s="69">
        <f>F34+F36+F40+F41+F45</f>
        <v>23751.3</v>
      </c>
      <c r="G33" s="67">
        <f>G34+G36+G40+G41+G45</f>
        <v>58193.1</v>
      </c>
      <c r="H33" s="84">
        <v>0</v>
      </c>
      <c r="I33" s="69">
        <f>I34+I36+I40+I41+I45</f>
        <v>58193.1</v>
      </c>
      <c r="J33" s="67">
        <f>J34+J36+J40+J41+J45</f>
        <v>91886.2</v>
      </c>
      <c r="K33" s="84">
        <v>0</v>
      </c>
      <c r="L33" s="69">
        <f>L34+L36+L40+L41+L45</f>
        <v>91886.2</v>
      </c>
      <c r="M33" s="67">
        <f>M34+M36+M40+M41+M45</f>
        <v>124801.9</v>
      </c>
      <c r="N33" s="84">
        <v>0</v>
      </c>
      <c r="O33" s="69">
        <f>O34+O36+O40+O41+O45</f>
        <v>124801.9</v>
      </c>
    </row>
    <row r="34" spans="1:15" s="48" customFormat="1" ht="9">
      <c r="A34" s="77">
        <v>2113100</v>
      </c>
      <c r="B34" s="78" t="s">
        <v>84</v>
      </c>
      <c r="C34" s="79" t="s">
        <v>69</v>
      </c>
      <c r="D34" s="80">
        <f>D35</f>
        <v>0</v>
      </c>
      <c r="E34" s="84">
        <v>0</v>
      </c>
      <c r="F34" s="82">
        <f>F35</f>
        <v>0</v>
      </c>
      <c r="G34" s="80">
        <f>G35</f>
        <v>0</v>
      </c>
      <c r="H34" s="84">
        <v>0</v>
      </c>
      <c r="I34" s="82">
        <f>I35</f>
        <v>0</v>
      </c>
      <c r="J34" s="80">
        <f>J35</f>
        <v>0</v>
      </c>
      <c r="K34" s="84">
        <v>0</v>
      </c>
      <c r="L34" s="82">
        <f>L35</f>
        <v>0</v>
      </c>
      <c r="M34" s="80">
        <f>M35</f>
        <v>0</v>
      </c>
      <c r="N34" s="84">
        <v>0</v>
      </c>
      <c r="O34" s="82">
        <f>O35</f>
        <v>0</v>
      </c>
    </row>
    <row r="35" spans="1:15" s="48" customFormat="1" ht="9">
      <c r="A35" s="77">
        <v>2113130</v>
      </c>
      <c r="B35" s="78" t="s">
        <v>85</v>
      </c>
      <c r="C35" s="79">
        <v>741500</v>
      </c>
      <c r="D35" s="80">
        <f>'[1]Օրինակելի ձև 22թ1'!F35</f>
        <v>0</v>
      </c>
      <c r="E35" s="81"/>
      <c r="F35" s="82">
        <f>D35+E35</f>
        <v>0</v>
      </c>
      <c r="G35" s="80">
        <f>'[1]Օրինակելի ձև 22թ1'!I35</f>
        <v>0</v>
      </c>
      <c r="H35" s="81"/>
      <c r="I35" s="82">
        <f>G35+H35</f>
        <v>0</v>
      </c>
      <c r="J35" s="80">
        <f>'[1]Օրինակելի ձև 22թ1'!L35</f>
        <v>0</v>
      </c>
      <c r="K35" s="81"/>
      <c r="L35" s="82">
        <f>J35+K35</f>
        <v>0</v>
      </c>
      <c r="M35" s="80">
        <f>'[1]Օրինակելի ձև 22թ1'!O35</f>
        <v>0</v>
      </c>
      <c r="N35" s="81"/>
      <c r="O35" s="82">
        <f>M35+N35</f>
        <v>0</v>
      </c>
    </row>
    <row r="36" spans="1:15" s="48" customFormat="1" ht="18">
      <c r="A36" s="77">
        <v>2113200</v>
      </c>
      <c r="B36" s="78" t="s">
        <v>86</v>
      </c>
      <c r="C36" s="79" t="s">
        <v>69</v>
      </c>
      <c r="D36" s="80">
        <f>SUM(D37:D38)</f>
        <v>0</v>
      </c>
      <c r="E36" s="84">
        <v>0</v>
      </c>
      <c r="F36" s="82">
        <f>SUM(F37:F38)</f>
        <v>0</v>
      </c>
      <c r="G36" s="80">
        <f>SUM(G37:G38)</f>
        <v>0</v>
      </c>
      <c r="H36" s="84">
        <v>0</v>
      </c>
      <c r="I36" s="82">
        <f>SUM(I37:I38)</f>
        <v>0</v>
      </c>
      <c r="J36" s="80">
        <f>SUM(J37:J38)</f>
        <v>0</v>
      </c>
      <c r="K36" s="84">
        <v>0</v>
      </c>
      <c r="L36" s="82">
        <f>SUM(L37:L38)</f>
        <v>0</v>
      </c>
      <c r="M36" s="80">
        <f>SUM(M37:M38)</f>
        <v>0</v>
      </c>
      <c r="N36" s="84">
        <v>0</v>
      </c>
      <c r="O36" s="82">
        <f>SUM(O37:O38)</f>
        <v>0</v>
      </c>
    </row>
    <row r="37" spans="1:15" s="48" customFormat="1" ht="18">
      <c r="A37" s="77">
        <v>2113210</v>
      </c>
      <c r="B37" s="78" t="s">
        <v>87</v>
      </c>
      <c r="C37" s="79">
        <v>742100</v>
      </c>
      <c r="D37" s="80">
        <f>'[1]Օրինակելի ձև 22թ1'!F37</f>
        <v>0</v>
      </c>
      <c r="E37" s="81"/>
      <c r="F37" s="82">
        <f>D37+E37</f>
        <v>0</v>
      </c>
      <c r="G37" s="80">
        <f>'[1]Օրինակելի ձև 22թ1'!I37</f>
        <v>0</v>
      </c>
      <c r="H37" s="81"/>
      <c r="I37" s="82">
        <f>G37+H37</f>
        <v>0</v>
      </c>
      <c r="J37" s="80">
        <f>'[1]Օրինակելի ձև 22թ1'!L37</f>
        <v>0</v>
      </c>
      <c r="K37" s="81"/>
      <c r="L37" s="82">
        <f>J37+K37</f>
        <v>0</v>
      </c>
      <c r="M37" s="80">
        <f>'[1]Օրինակելի ձև 22թ1'!O37</f>
        <v>0</v>
      </c>
      <c r="N37" s="81"/>
      <c r="O37" s="82">
        <f>M37+N37</f>
        <v>0</v>
      </c>
    </row>
    <row r="38" spans="1:15" s="48" customFormat="1" ht="9">
      <c r="A38" s="77">
        <v>2113240</v>
      </c>
      <c r="B38" s="78" t="s">
        <v>88</v>
      </c>
      <c r="C38" s="79">
        <v>742200</v>
      </c>
      <c r="D38" s="80">
        <f>D39</f>
        <v>0</v>
      </c>
      <c r="E38" s="84">
        <v>0</v>
      </c>
      <c r="F38" s="82">
        <f>F39</f>
        <v>0</v>
      </c>
      <c r="G38" s="80">
        <f>G39</f>
        <v>0</v>
      </c>
      <c r="H38" s="84">
        <v>0</v>
      </c>
      <c r="I38" s="82">
        <f>I39</f>
        <v>0</v>
      </c>
      <c r="J38" s="80">
        <f>J39</f>
        <v>0</v>
      </c>
      <c r="K38" s="84">
        <v>0</v>
      </c>
      <c r="L38" s="82">
        <f>L39</f>
        <v>0</v>
      </c>
      <c r="M38" s="80">
        <f>M39</f>
        <v>0</v>
      </c>
      <c r="N38" s="84">
        <v>0</v>
      </c>
      <c r="O38" s="82">
        <f>O39</f>
        <v>0</v>
      </c>
    </row>
    <row r="39" spans="1:15" s="48" customFormat="1" ht="9">
      <c r="A39" s="77">
        <v>2113242</v>
      </c>
      <c r="B39" s="78" t="s">
        <v>89</v>
      </c>
      <c r="C39" s="79" t="s">
        <v>69</v>
      </c>
      <c r="D39" s="80">
        <f>'[1]Օրինակելի ձև 22թ1'!F39</f>
        <v>0</v>
      </c>
      <c r="E39" s="81"/>
      <c r="F39" s="82">
        <f t="shared" ref="F39:F40" si="12">D39+E39</f>
        <v>0</v>
      </c>
      <c r="G39" s="80">
        <f>'[1]Օրինակելի ձև 22թ1'!I39</f>
        <v>0</v>
      </c>
      <c r="H39" s="81"/>
      <c r="I39" s="82">
        <f t="shared" ref="I39:I40" si="13">G39+H39</f>
        <v>0</v>
      </c>
      <c r="J39" s="80">
        <f>'[1]Օրինակելի ձև 22թ1'!L39</f>
        <v>0</v>
      </c>
      <c r="K39" s="81"/>
      <c r="L39" s="82">
        <f t="shared" ref="L39:L40" si="14">J39+K39</f>
        <v>0</v>
      </c>
      <c r="M39" s="80">
        <f>'[1]Օրինակելի ձև 22թ1'!O39</f>
        <v>0</v>
      </c>
      <c r="N39" s="81"/>
      <c r="O39" s="82">
        <f t="shared" ref="O39:O40" si="15">M39+N39</f>
        <v>0</v>
      </c>
    </row>
    <row r="40" spans="1:15" s="48" customFormat="1" ht="9">
      <c r="A40" s="77">
        <v>2113300</v>
      </c>
      <c r="B40" s="78" t="s">
        <v>90</v>
      </c>
      <c r="C40" s="79" t="s">
        <v>69</v>
      </c>
      <c r="D40" s="80">
        <f>'[1]Օրինակելի ձև 22թ1'!F40</f>
        <v>0</v>
      </c>
      <c r="E40" s="81"/>
      <c r="F40" s="82">
        <f t="shared" si="12"/>
        <v>0</v>
      </c>
      <c r="G40" s="80">
        <f>'[1]Օրինակելի ձև 22թ1'!I40</f>
        <v>0</v>
      </c>
      <c r="H40" s="81"/>
      <c r="I40" s="82">
        <f t="shared" si="13"/>
        <v>0</v>
      </c>
      <c r="J40" s="80">
        <f>'[1]Օրինակելի ձև 22թ1'!L40</f>
        <v>0</v>
      </c>
      <c r="K40" s="81"/>
      <c r="L40" s="82">
        <f t="shared" si="14"/>
        <v>0</v>
      </c>
      <c r="M40" s="80">
        <f>'[1]Օրինակելի ձև 22թ1'!O40</f>
        <v>0</v>
      </c>
      <c r="N40" s="81"/>
      <c r="O40" s="82">
        <f t="shared" si="15"/>
        <v>0</v>
      </c>
    </row>
    <row r="41" spans="1:15" s="48" customFormat="1" ht="18">
      <c r="A41" s="77">
        <v>2113400</v>
      </c>
      <c r="B41" s="78" t="s">
        <v>91</v>
      </c>
      <c r="C41" s="79" t="s">
        <v>69</v>
      </c>
      <c r="D41" s="80">
        <f>D42+D44</f>
        <v>23751.3</v>
      </c>
      <c r="E41" s="84">
        <v>0</v>
      </c>
      <c r="F41" s="82">
        <f>F42+F44</f>
        <v>23751.3</v>
      </c>
      <c r="G41" s="80">
        <f>G42+G44</f>
        <v>58193.1</v>
      </c>
      <c r="H41" s="84">
        <v>0</v>
      </c>
      <c r="I41" s="82">
        <f>I42+I44</f>
        <v>58193.1</v>
      </c>
      <c r="J41" s="80">
        <f>J42+J44</f>
        <v>91886.2</v>
      </c>
      <c r="K41" s="84">
        <v>0</v>
      </c>
      <c r="L41" s="82">
        <f>L42+L44</f>
        <v>91886.2</v>
      </c>
      <c r="M41" s="80">
        <f>M42+M44</f>
        <v>124801.9</v>
      </c>
      <c r="N41" s="84">
        <v>0</v>
      </c>
      <c r="O41" s="82">
        <f>O42+O44</f>
        <v>124801.9</v>
      </c>
    </row>
    <row r="42" spans="1:15" s="48" customFormat="1" ht="18">
      <c r="A42" s="77">
        <v>2113410</v>
      </c>
      <c r="B42" s="78" t="s">
        <v>92</v>
      </c>
      <c r="C42" s="79">
        <v>744100</v>
      </c>
      <c r="D42" s="80">
        <f>D43</f>
        <v>23751.3</v>
      </c>
      <c r="E42" s="84">
        <v>0</v>
      </c>
      <c r="F42" s="82">
        <f>F43</f>
        <v>23751.3</v>
      </c>
      <c r="G42" s="80">
        <f>G43</f>
        <v>58193.1</v>
      </c>
      <c r="H42" s="84">
        <v>0</v>
      </c>
      <c r="I42" s="82">
        <f>I43</f>
        <v>58193.1</v>
      </c>
      <c r="J42" s="80">
        <f>J43</f>
        <v>91886.2</v>
      </c>
      <c r="K42" s="84">
        <v>0</v>
      </c>
      <c r="L42" s="82">
        <f>L43</f>
        <v>91886.2</v>
      </c>
      <c r="M42" s="80">
        <f>M43</f>
        <v>124801.9</v>
      </c>
      <c r="N42" s="84">
        <v>0</v>
      </c>
      <c r="O42" s="82">
        <f>O43</f>
        <v>124801.9</v>
      </c>
    </row>
    <row r="43" spans="1:15" s="48" customFormat="1" ht="9">
      <c r="A43" s="77">
        <v>2113411</v>
      </c>
      <c r="B43" s="78" t="s">
        <v>93</v>
      </c>
      <c r="C43" s="79" t="s">
        <v>69</v>
      </c>
      <c r="D43" s="80">
        <f>'[1]Օրինակելի ձև 22թ2'!F43</f>
        <v>23751.3</v>
      </c>
      <c r="E43" s="81"/>
      <c r="F43" s="82">
        <f t="shared" ref="F43:F45" si="16">D43+E43</f>
        <v>23751.3</v>
      </c>
      <c r="G43" s="80">
        <f>'[1]Օրինակելի ձև 22թ2'!I43</f>
        <v>58193.1</v>
      </c>
      <c r="H43" s="81"/>
      <c r="I43" s="82">
        <f t="shared" ref="I43:I45" si="17">G43+H43</f>
        <v>58193.1</v>
      </c>
      <c r="J43" s="80">
        <f>'[1]Օրինակելի ձև 22թ2'!L43</f>
        <v>91886.2</v>
      </c>
      <c r="K43" s="81"/>
      <c r="L43" s="82">
        <f t="shared" ref="L43:L45" si="18">J43+K43</f>
        <v>91886.2</v>
      </c>
      <c r="M43" s="80">
        <f>'[1]Օրինակելի ձև 22թ2'!O43</f>
        <v>124801.9</v>
      </c>
      <c r="N43" s="81"/>
      <c r="O43" s="82">
        <f t="shared" ref="O43:O45" si="19">M43+N43</f>
        <v>124801.9</v>
      </c>
    </row>
    <row r="44" spans="1:15" s="48" customFormat="1" ht="18">
      <c r="A44" s="77">
        <v>2113420</v>
      </c>
      <c r="B44" s="78" t="s">
        <v>94</v>
      </c>
      <c r="C44" s="79">
        <v>744200</v>
      </c>
      <c r="D44" s="80">
        <f>'[1]Օրինակելի ձև 22թ1'!F44</f>
        <v>0</v>
      </c>
      <c r="E44" s="81"/>
      <c r="F44" s="82">
        <f t="shared" si="16"/>
        <v>0</v>
      </c>
      <c r="G44" s="80">
        <f>'[1]Օրինակելի ձև 22թ1'!I44</f>
        <v>0</v>
      </c>
      <c r="H44" s="81"/>
      <c r="I44" s="82">
        <f t="shared" si="17"/>
        <v>0</v>
      </c>
      <c r="J44" s="80">
        <f>'[1]Օրինակելի ձև 22թ1'!L44</f>
        <v>0</v>
      </c>
      <c r="K44" s="81"/>
      <c r="L44" s="82">
        <f t="shared" si="18"/>
        <v>0</v>
      </c>
      <c r="M44" s="80">
        <f>'[1]Օրինակելի ձև 22թ1'!O44</f>
        <v>0</v>
      </c>
      <c r="N44" s="81"/>
      <c r="O44" s="82">
        <f t="shared" si="19"/>
        <v>0</v>
      </c>
    </row>
    <row r="45" spans="1:15" s="48" customFormat="1" ht="9">
      <c r="A45" s="77">
        <v>2113500</v>
      </c>
      <c r="B45" s="78" t="s">
        <v>95</v>
      </c>
      <c r="C45" s="79" t="s">
        <v>69</v>
      </c>
      <c r="D45" s="80">
        <f>'[1]Օրինակելի ձև 22թ1'!F45</f>
        <v>0</v>
      </c>
      <c r="E45" s="81"/>
      <c r="F45" s="82">
        <f t="shared" si="16"/>
        <v>0</v>
      </c>
      <c r="G45" s="80">
        <f>'[1]Օրինակելի ձև 22թ1'!I45</f>
        <v>0</v>
      </c>
      <c r="H45" s="81"/>
      <c r="I45" s="82">
        <f t="shared" si="17"/>
        <v>0</v>
      </c>
      <c r="J45" s="80">
        <f>'[1]Օրինակելի ձև 22թ1'!L45</f>
        <v>0</v>
      </c>
      <c r="K45" s="81"/>
      <c r="L45" s="82">
        <f t="shared" si="18"/>
        <v>0</v>
      </c>
      <c r="M45" s="80">
        <f>'[1]Օրինակելի ձև 22թ1'!O45</f>
        <v>0</v>
      </c>
      <c r="N45" s="81"/>
      <c r="O45" s="82">
        <f t="shared" si="19"/>
        <v>0</v>
      </c>
    </row>
    <row r="46" spans="1:15" s="63" customFormat="1" ht="27">
      <c r="A46" s="64">
        <v>1000000</v>
      </c>
      <c r="B46" s="65" t="s">
        <v>96</v>
      </c>
      <c r="C46" s="66" t="s">
        <v>66</v>
      </c>
      <c r="D46" s="67">
        <f>D47+D140</f>
        <v>58660.1</v>
      </c>
      <c r="E46" s="68">
        <v>0</v>
      </c>
      <c r="F46" s="69">
        <f>F47+F140</f>
        <v>58660.1</v>
      </c>
      <c r="G46" s="67">
        <f>G47+G140</f>
        <v>93293.1</v>
      </c>
      <c r="H46" s="68">
        <v>0</v>
      </c>
      <c r="I46" s="69">
        <f>I47+I140</f>
        <v>93293.1</v>
      </c>
      <c r="J46" s="67">
        <f>J47+J140</f>
        <v>127178.1</v>
      </c>
      <c r="K46" s="68">
        <v>0</v>
      </c>
      <c r="L46" s="69">
        <f>L47+L140</f>
        <v>127178.1</v>
      </c>
      <c r="M46" s="67">
        <f>M47+M140</f>
        <v>160396.4</v>
      </c>
      <c r="N46" s="68">
        <v>0</v>
      </c>
      <c r="O46" s="69">
        <f>O47+O140</f>
        <v>160396.4</v>
      </c>
    </row>
    <row r="47" spans="1:15" s="63" customFormat="1" ht="36">
      <c r="A47" s="64">
        <v>1100000</v>
      </c>
      <c r="B47" s="65" t="s">
        <v>97</v>
      </c>
      <c r="C47" s="66" t="s">
        <v>66</v>
      </c>
      <c r="D47" s="67">
        <f>D48+D54+D90+D95+D106+D120</f>
        <v>52660.1</v>
      </c>
      <c r="E47" s="68">
        <v>0</v>
      </c>
      <c r="F47" s="69">
        <f>F48+F54+F90+F95+F106+F120</f>
        <v>44500.1</v>
      </c>
      <c r="G47" s="67">
        <f>G48+G54+G90+G95+G106+G120</f>
        <v>86793.1</v>
      </c>
      <c r="H47" s="68">
        <v>0</v>
      </c>
      <c r="I47" s="69">
        <f>I48+I54+I90+I95+I106+I120</f>
        <v>78833.100000000006</v>
      </c>
      <c r="J47" s="67">
        <f>J48+J54+J90+J95+J106+J120</f>
        <v>120678.1</v>
      </c>
      <c r="K47" s="68">
        <v>0</v>
      </c>
      <c r="L47" s="69">
        <f>L48+L54+L90+L95+L106+L120</f>
        <v>100678.1</v>
      </c>
      <c r="M47" s="67">
        <f>M48+M54+M90+M95+M106+M120</f>
        <v>151896.4</v>
      </c>
      <c r="N47" s="68">
        <v>0</v>
      </c>
      <c r="O47" s="69">
        <f>O48+O54+O90+O95+O106+O120</f>
        <v>132896.4</v>
      </c>
    </row>
    <row r="48" spans="1:15" s="63" customFormat="1" ht="36">
      <c r="A48" s="64" t="s">
        <v>98</v>
      </c>
      <c r="B48" s="65" t="s">
        <v>99</v>
      </c>
      <c r="C48" s="66" t="s">
        <v>66</v>
      </c>
      <c r="D48" s="67">
        <f>SUM(D49:D53)</f>
        <v>41060.1</v>
      </c>
      <c r="E48" s="68">
        <v>0</v>
      </c>
      <c r="F48" s="69">
        <f>SUM(F49:F53)</f>
        <v>37100.1</v>
      </c>
      <c r="G48" s="67">
        <f>SUM(G49:G53)</f>
        <v>73293.100000000006</v>
      </c>
      <c r="H48" s="68">
        <v>0</v>
      </c>
      <c r="I48" s="69">
        <f>SUM(I49:I53)</f>
        <v>68333.100000000006</v>
      </c>
      <c r="J48" s="67">
        <f>SUM(J49:J53)</f>
        <v>105078.1</v>
      </c>
      <c r="K48" s="68"/>
      <c r="L48" s="69">
        <f>SUM(L49:L53)</f>
        <v>90028.1</v>
      </c>
      <c r="M48" s="67">
        <f>SUM(M49:M53)</f>
        <v>130696.4</v>
      </c>
      <c r="N48" s="68">
        <v>0</v>
      </c>
      <c r="O48" s="69">
        <f>SUM(O49:O53)</f>
        <v>120646.39999999999</v>
      </c>
    </row>
    <row r="49" spans="1:15" s="48" customFormat="1" ht="9">
      <c r="A49" s="77">
        <v>1111000</v>
      </c>
      <c r="B49" s="78" t="s">
        <v>100</v>
      </c>
      <c r="C49" s="79" t="s">
        <v>101</v>
      </c>
      <c r="D49" s="80">
        <f>'[1]Օրինակելի ձև 22թ2'!F49</f>
        <v>37060.1</v>
      </c>
      <c r="E49" s="81">
        <v>40</v>
      </c>
      <c r="F49" s="82">
        <f t="shared" ref="F49:F53" si="20">D49+E49</f>
        <v>37100.1</v>
      </c>
      <c r="G49" s="80">
        <f>'[1]Օրինակելի ձև 22թ2'!I49</f>
        <v>69293.100000000006</v>
      </c>
      <c r="H49" s="81">
        <v>-960</v>
      </c>
      <c r="I49" s="82">
        <f t="shared" ref="I49:I53" si="21">G49+H49</f>
        <v>68333.100000000006</v>
      </c>
      <c r="J49" s="80">
        <f>'[1]Օրինակելի ձև 22թ2'!L49</f>
        <v>98078.1</v>
      </c>
      <c r="K49" s="81">
        <v>-8050</v>
      </c>
      <c r="L49" s="82">
        <f t="shared" ref="L49:L53" si="22">J49+K49</f>
        <v>90028.1</v>
      </c>
      <c r="M49" s="80">
        <f>'[1]Օրինակելի ձև 22թ2'!O49</f>
        <v>123696.4</v>
      </c>
      <c r="N49" s="81">
        <v>-3050</v>
      </c>
      <c r="O49" s="82">
        <f t="shared" ref="O49:O53" si="23">M49+N49</f>
        <v>120646.39999999999</v>
      </c>
    </row>
    <row r="50" spans="1:15" s="48" customFormat="1" ht="18">
      <c r="A50" s="77">
        <v>1112000</v>
      </c>
      <c r="B50" s="78" t="s">
        <v>102</v>
      </c>
      <c r="C50" s="79" t="s">
        <v>103</v>
      </c>
      <c r="D50" s="80">
        <f>'[1]Օրինակելի ձև 22թ2'!F50</f>
        <v>4000</v>
      </c>
      <c r="E50" s="81">
        <v>-4000</v>
      </c>
      <c r="F50" s="82">
        <f t="shared" si="20"/>
        <v>0</v>
      </c>
      <c r="G50" s="80">
        <f>'[1]Օրինակելի ձև 22թ2'!I50</f>
        <v>4000</v>
      </c>
      <c r="H50" s="81">
        <v>-4000</v>
      </c>
      <c r="I50" s="82">
        <f t="shared" si="21"/>
        <v>0</v>
      </c>
      <c r="J50" s="80">
        <f>'[1]Օրինակելի ձև 22թ2'!L50</f>
        <v>7000</v>
      </c>
      <c r="K50" s="81">
        <v>-7000</v>
      </c>
      <c r="L50" s="82">
        <f t="shared" si="22"/>
        <v>0</v>
      </c>
      <c r="M50" s="80">
        <f>'[1]Օրինակելի ձև 22թ2'!O50</f>
        <v>7000</v>
      </c>
      <c r="N50" s="81">
        <v>-7000</v>
      </c>
      <c r="O50" s="82">
        <f t="shared" si="23"/>
        <v>0</v>
      </c>
    </row>
    <row r="51" spans="1:15" s="48" customFormat="1" ht="18">
      <c r="A51" s="77">
        <v>1113000</v>
      </c>
      <c r="B51" s="78" t="s">
        <v>104</v>
      </c>
      <c r="C51" s="79">
        <v>411300</v>
      </c>
      <c r="D51" s="80">
        <f>'[1]Օրինակելի ձև 22թ2'!F51</f>
        <v>0</v>
      </c>
      <c r="E51" s="81"/>
      <c r="F51" s="82">
        <f t="shared" si="20"/>
        <v>0</v>
      </c>
      <c r="G51" s="80">
        <f>'[1]Օրինակելի ձև 22թ2'!I51</f>
        <v>0</v>
      </c>
      <c r="H51" s="81"/>
      <c r="I51" s="82">
        <f t="shared" si="21"/>
        <v>0</v>
      </c>
      <c r="J51" s="80">
        <f>'[1]Օրինակելի ձև 22թ2'!L51</f>
        <v>0</v>
      </c>
      <c r="K51" s="81"/>
      <c r="L51" s="82">
        <f t="shared" si="22"/>
        <v>0</v>
      </c>
      <c r="M51" s="80">
        <f>'[1]Օրինակելի ձև 22թ2'!O51</f>
        <v>0</v>
      </c>
      <c r="N51" s="81"/>
      <c r="O51" s="82">
        <f t="shared" si="23"/>
        <v>0</v>
      </c>
    </row>
    <row r="52" spans="1:15" s="48" customFormat="1" ht="9">
      <c r="A52" s="77">
        <v>1115000</v>
      </c>
      <c r="B52" s="78" t="s">
        <v>105</v>
      </c>
      <c r="C52" s="79">
        <v>411500</v>
      </c>
      <c r="D52" s="80">
        <f>'[1]Օրինակելի ձև 22թ2'!F52</f>
        <v>0</v>
      </c>
      <c r="E52" s="81"/>
      <c r="F52" s="82">
        <f t="shared" si="20"/>
        <v>0</v>
      </c>
      <c r="G52" s="80">
        <f>'[1]Օրինակելի ձև 22թ2'!I52</f>
        <v>0</v>
      </c>
      <c r="H52" s="81"/>
      <c r="I52" s="82">
        <f t="shared" si="21"/>
        <v>0</v>
      </c>
      <c r="J52" s="80">
        <f>'[1]Օրինակելի ձև 22թ2'!L52</f>
        <v>0</v>
      </c>
      <c r="K52" s="81"/>
      <c r="L52" s="82">
        <f t="shared" si="22"/>
        <v>0</v>
      </c>
      <c r="M52" s="80">
        <f>'[1]Օրինակելի ձև 22թ2'!O52</f>
        <v>0</v>
      </c>
      <c r="N52" s="81"/>
      <c r="O52" s="82">
        <f t="shared" si="23"/>
        <v>0</v>
      </c>
    </row>
    <row r="53" spans="1:15" s="48" customFormat="1" ht="9">
      <c r="A53" s="77">
        <v>1116000</v>
      </c>
      <c r="B53" s="78" t="s">
        <v>106</v>
      </c>
      <c r="C53" s="79">
        <v>412100</v>
      </c>
      <c r="D53" s="80">
        <f>'[1]Օրինակելի ձև 22թ2'!F53</f>
        <v>0</v>
      </c>
      <c r="E53" s="81"/>
      <c r="F53" s="82">
        <f t="shared" si="20"/>
        <v>0</v>
      </c>
      <c r="G53" s="80">
        <f>'[1]Օրինակելի ձև 22թ2'!I53</f>
        <v>0</v>
      </c>
      <c r="H53" s="81"/>
      <c r="I53" s="82">
        <f t="shared" si="21"/>
        <v>0</v>
      </c>
      <c r="J53" s="80">
        <f>'[1]Օրինակելի ձև 22թ2'!L53</f>
        <v>0</v>
      </c>
      <c r="K53" s="81"/>
      <c r="L53" s="82">
        <f t="shared" si="22"/>
        <v>0</v>
      </c>
      <c r="M53" s="80">
        <f>'[1]Օրինակելի ձև 22թ2'!O53</f>
        <v>0</v>
      </c>
      <c r="N53" s="81"/>
      <c r="O53" s="82">
        <f t="shared" si="23"/>
        <v>0</v>
      </c>
    </row>
    <row r="54" spans="1:15" s="63" customFormat="1" ht="45">
      <c r="A54" s="64">
        <v>1120000</v>
      </c>
      <c r="B54" s="65" t="s">
        <v>107</v>
      </c>
      <c r="C54" s="66" t="s">
        <v>66</v>
      </c>
      <c r="D54" s="80">
        <f>'[1]Օրինակելի ձև 22թ2'!F54</f>
        <v>10700</v>
      </c>
      <c r="E54" s="68">
        <v>0</v>
      </c>
      <c r="F54" s="69">
        <f>F55+F63+F67+F76+F78+F81</f>
        <v>7200</v>
      </c>
      <c r="G54" s="80">
        <f>'[1]Օրինակելի ձև 22թ2'!I54</f>
        <v>12600</v>
      </c>
      <c r="H54" s="68"/>
      <c r="I54" s="69">
        <f>I55+I63+I67+I76+I78+I81</f>
        <v>10300</v>
      </c>
      <c r="J54" s="80">
        <f>'[1]Օրինակելի ձև 22թ2'!L54</f>
        <v>14700</v>
      </c>
      <c r="K54" s="68"/>
      <c r="L54" s="69">
        <f>L55+L63+L67+L76+L78+L81</f>
        <v>10450</v>
      </c>
      <c r="M54" s="80">
        <f>'[1]Օրինակելի ձև 22թ2'!O54</f>
        <v>20200</v>
      </c>
      <c r="N54" s="68"/>
      <c r="O54" s="69">
        <f>O55+O63+O67+O76+O78+O81</f>
        <v>11950</v>
      </c>
    </row>
    <row r="55" spans="1:15" s="91" customFormat="1" ht="9">
      <c r="A55" s="85">
        <v>1121000</v>
      </c>
      <c r="B55" s="86" t="s">
        <v>108</v>
      </c>
      <c r="C55" s="87" t="s">
        <v>69</v>
      </c>
      <c r="D55" s="88">
        <f>'[1]Օրինակելի ձև 22թ2'!F55</f>
        <v>2900</v>
      </c>
      <c r="E55" s="89">
        <v>0</v>
      </c>
      <c r="F55" s="90">
        <f>SUM(F56:F62)</f>
        <v>2860</v>
      </c>
      <c r="G55" s="88">
        <f>'[1]Օրինակելի ձև 22թ2'!I55</f>
        <v>3900</v>
      </c>
      <c r="H55" s="89"/>
      <c r="I55" s="90">
        <f>SUM(I56:I62)</f>
        <v>3860</v>
      </c>
      <c r="J55" s="88">
        <f>'[1]Օրինակելի ձև 22թ2'!L55</f>
        <v>4500</v>
      </c>
      <c r="K55" s="89"/>
      <c r="L55" s="90">
        <f>SUM(L56:L62)</f>
        <v>4010</v>
      </c>
      <c r="M55" s="88">
        <f>'[1]Օրինակելի ձև 22թ2'!O55</f>
        <v>6500</v>
      </c>
      <c r="N55" s="89"/>
      <c r="O55" s="90">
        <f>SUM(O56:O62)</f>
        <v>5010</v>
      </c>
    </row>
    <row r="56" spans="1:15" s="48" customFormat="1" ht="9">
      <c r="A56" s="77">
        <v>1121100</v>
      </c>
      <c r="B56" s="78" t="s">
        <v>109</v>
      </c>
      <c r="C56" s="92">
        <v>421100</v>
      </c>
      <c r="D56" s="88">
        <f>'[1]Օրինակելի ձև 22թ2'!F56</f>
        <v>0</v>
      </c>
      <c r="E56" s="93"/>
      <c r="F56" s="94">
        <f t="shared" ref="F56:F62" si="24">D56+E56</f>
        <v>0</v>
      </c>
      <c r="G56" s="88">
        <f>'[1]Օրինակելի ձև 22թ2'!I56</f>
        <v>0</v>
      </c>
      <c r="H56" s="93"/>
      <c r="I56" s="94">
        <f t="shared" ref="I56:I62" si="25">G56+H56</f>
        <v>0</v>
      </c>
      <c r="J56" s="88">
        <f>'[1]Օրինակելի ձև 22թ2'!L56</f>
        <v>0</v>
      </c>
      <c r="K56" s="93"/>
      <c r="L56" s="94">
        <f t="shared" ref="L56:L62" si="26">J56+K56</f>
        <v>0</v>
      </c>
      <c r="M56" s="88">
        <f>'[1]Օրինակելի ձև 22թ2'!O56</f>
        <v>0</v>
      </c>
      <c r="N56" s="93"/>
      <c r="O56" s="94">
        <f t="shared" ref="O56:O62" si="27">M56+N56</f>
        <v>0</v>
      </c>
    </row>
    <row r="57" spans="1:15" s="48" customFormat="1" ht="9">
      <c r="A57" s="77">
        <v>1121200</v>
      </c>
      <c r="B57" s="71" t="s">
        <v>110</v>
      </c>
      <c r="C57" s="92">
        <v>421200</v>
      </c>
      <c r="D57" s="88">
        <f>'[1]Օրինակելի ձև 22թ2'!F57</f>
        <v>2300</v>
      </c>
      <c r="E57" s="93"/>
      <c r="F57" s="94">
        <f t="shared" si="24"/>
        <v>2300</v>
      </c>
      <c r="G57" s="88">
        <f>'[1]Օրինակելի ձև 22թ2'!I57</f>
        <v>3300</v>
      </c>
      <c r="H57" s="93"/>
      <c r="I57" s="94">
        <f t="shared" si="25"/>
        <v>3300</v>
      </c>
      <c r="J57" s="88">
        <f>'[1]Օրինակելի ձև 22թ2'!L57</f>
        <v>3300</v>
      </c>
      <c r="K57" s="93"/>
      <c r="L57" s="94">
        <f t="shared" si="26"/>
        <v>3300</v>
      </c>
      <c r="M57" s="88">
        <f>'[1]Օրինակելի ձև 22թ2'!O57</f>
        <v>5300</v>
      </c>
      <c r="N57" s="93">
        <v>-1000</v>
      </c>
      <c r="O57" s="94">
        <f t="shared" si="27"/>
        <v>4300</v>
      </c>
    </row>
    <row r="58" spans="1:15" s="48" customFormat="1" ht="9">
      <c r="A58" s="77">
        <v>1121300</v>
      </c>
      <c r="B58" s="78" t="s">
        <v>111</v>
      </c>
      <c r="C58" s="92">
        <v>421300</v>
      </c>
      <c r="D58" s="88">
        <f>'[1]Օրինակելի ձև 22թ2'!F58</f>
        <v>300</v>
      </c>
      <c r="E58" s="93">
        <v>0</v>
      </c>
      <c r="F58" s="94">
        <f t="shared" si="24"/>
        <v>300</v>
      </c>
      <c r="G58" s="88">
        <f>'[1]Օրինակելի ձև 22թ2'!I58</f>
        <v>300</v>
      </c>
      <c r="H58" s="93"/>
      <c r="I58" s="94">
        <f t="shared" si="25"/>
        <v>300</v>
      </c>
      <c r="J58" s="88">
        <f>'[1]Օրինակելի ձև 22թ2'!L58</f>
        <v>600</v>
      </c>
      <c r="K58" s="93">
        <v>-150</v>
      </c>
      <c r="L58" s="94">
        <f t="shared" si="26"/>
        <v>450</v>
      </c>
      <c r="M58" s="88">
        <f>'[1]Օրինակելի ձև 22թ2'!O58</f>
        <v>600</v>
      </c>
      <c r="N58" s="93">
        <v>-150</v>
      </c>
      <c r="O58" s="94">
        <f t="shared" si="27"/>
        <v>450</v>
      </c>
    </row>
    <row r="59" spans="1:15" s="48" customFormat="1" ht="9">
      <c r="A59" s="77">
        <v>1121400</v>
      </c>
      <c r="B59" s="78" t="s">
        <v>112</v>
      </c>
      <c r="C59" s="92">
        <v>421400</v>
      </c>
      <c r="D59" s="88">
        <f>'[1]Օրինակելի ձև 22թ2'!F59</f>
        <v>300</v>
      </c>
      <c r="E59" s="93">
        <v>-40</v>
      </c>
      <c r="F59" s="94">
        <f t="shared" si="24"/>
        <v>260</v>
      </c>
      <c r="G59" s="88">
        <f>'[1]Օրինակելի ձև 22թ2'!I59</f>
        <v>300</v>
      </c>
      <c r="H59" s="93">
        <v>-40</v>
      </c>
      <c r="I59" s="94">
        <f t="shared" si="25"/>
        <v>260</v>
      </c>
      <c r="J59" s="88">
        <f>'[1]Օրինակելի ձև 22թ2'!L59</f>
        <v>600</v>
      </c>
      <c r="K59" s="93">
        <v>-340</v>
      </c>
      <c r="L59" s="94">
        <f t="shared" si="26"/>
        <v>260</v>
      </c>
      <c r="M59" s="88">
        <f>'[1]Օրինակելի ձև 22թ2'!O59</f>
        <v>600</v>
      </c>
      <c r="N59" s="93">
        <v>-340</v>
      </c>
      <c r="O59" s="94">
        <f t="shared" si="27"/>
        <v>260</v>
      </c>
    </row>
    <row r="60" spans="1:15" s="48" customFormat="1" ht="9">
      <c r="A60" s="77">
        <v>1121500</v>
      </c>
      <c r="B60" s="78" t="s">
        <v>113</v>
      </c>
      <c r="C60" s="92">
        <v>421500</v>
      </c>
      <c r="D60" s="88">
        <f>'[1]Օրինակելի ձև 22թ2'!F60</f>
        <v>0</v>
      </c>
      <c r="E60" s="93"/>
      <c r="F60" s="94">
        <f t="shared" si="24"/>
        <v>0</v>
      </c>
      <c r="G60" s="88">
        <f>'[1]Օրինակելի ձև 22թ2'!I60</f>
        <v>0</v>
      </c>
      <c r="H60" s="93"/>
      <c r="I60" s="94">
        <f t="shared" si="25"/>
        <v>0</v>
      </c>
      <c r="J60" s="88">
        <f>'[1]Օրինակելի ձև 22թ2'!L60</f>
        <v>0</v>
      </c>
      <c r="K60" s="93"/>
      <c r="L60" s="94">
        <f t="shared" si="26"/>
        <v>0</v>
      </c>
      <c r="M60" s="88">
        <f>'[1]Օրինակելի ձև 22թ2'!O60</f>
        <v>0</v>
      </c>
      <c r="N60" s="93"/>
      <c r="O60" s="94">
        <f t="shared" si="27"/>
        <v>0</v>
      </c>
    </row>
    <row r="61" spans="1:15" s="48" customFormat="1" ht="9">
      <c r="A61" s="77">
        <v>1121600</v>
      </c>
      <c r="B61" s="78" t="s">
        <v>114</v>
      </c>
      <c r="C61" s="92">
        <v>421600</v>
      </c>
      <c r="D61" s="88">
        <f>'[1]Օրինակելի ձև 22թ2'!F61</f>
        <v>0</v>
      </c>
      <c r="E61" s="93"/>
      <c r="F61" s="94">
        <f t="shared" si="24"/>
        <v>0</v>
      </c>
      <c r="G61" s="88">
        <f>'[1]Օրինակելի ձև 22թ2'!I61</f>
        <v>0</v>
      </c>
      <c r="H61" s="93"/>
      <c r="I61" s="94">
        <f t="shared" si="25"/>
        <v>0</v>
      </c>
      <c r="J61" s="88">
        <f>'[1]Օրինակելի ձև 22թ2'!L61</f>
        <v>0</v>
      </c>
      <c r="K61" s="93"/>
      <c r="L61" s="94">
        <f t="shared" si="26"/>
        <v>0</v>
      </c>
      <c r="M61" s="88">
        <f>'[1]Օրինակելի ձև 22թ2'!O61</f>
        <v>0</v>
      </c>
      <c r="N61" s="93"/>
      <c r="O61" s="94">
        <f t="shared" si="27"/>
        <v>0</v>
      </c>
    </row>
    <row r="62" spans="1:15" s="48" customFormat="1" ht="9">
      <c r="A62" s="77">
        <v>1121700</v>
      </c>
      <c r="B62" s="78" t="s">
        <v>115</v>
      </c>
      <c r="C62" s="92">
        <v>421700</v>
      </c>
      <c r="D62" s="88">
        <f>'[1]Օրինակելի ձև 22թ2'!F62</f>
        <v>0</v>
      </c>
      <c r="E62" s="93"/>
      <c r="F62" s="94">
        <f t="shared" si="24"/>
        <v>0</v>
      </c>
      <c r="G62" s="88">
        <f>'[1]Օրինակելի ձև 22թ2'!I62</f>
        <v>0</v>
      </c>
      <c r="H62" s="93"/>
      <c r="I62" s="94">
        <f t="shared" si="25"/>
        <v>0</v>
      </c>
      <c r="J62" s="88">
        <f>'[1]Օրինակելի ձև 22թ2'!L62</f>
        <v>0</v>
      </c>
      <c r="K62" s="93"/>
      <c r="L62" s="94">
        <f t="shared" si="26"/>
        <v>0</v>
      </c>
      <c r="M62" s="88">
        <f>'[1]Օրինակելի ձև 22թ2'!O62</f>
        <v>0</v>
      </c>
      <c r="N62" s="93"/>
      <c r="O62" s="94">
        <f t="shared" si="27"/>
        <v>0</v>
      </c>
    </row>
    <row r="63" spans="1:15" s="91" customFormat="1" ht="9">
      <c r="A63" s="85">
        <v>1122000</v>
      </c>
      <c r="B63" s="86" t="s">
        <v>116</v>
      </c>
      <c r="C63" s="87" t="s">
        <v>69</v>
      </c>
      <c r="D63" s="88">
        <f>'[1]Օրինակելի ձև 22թ2'!F63</f>
        <v>900</v>
      </c>
      <c r="E63" s="89"/>
      <c r="F63" s="90">
        <f>SUM(F64:F66)</f>
        <v>100</v>
      </c>
      <c r="G63" s="88">
        <f>'[1]Օրինակելի ձև 22թ2'!I63</f>
        <v>1200</v>
      </c>
      <c r="H63" s="89"/>
      <c r="I63" s="90">
        <f>SUM(I64:I66)</f>
        <v>100</v>
      </c>
      <c r="J63" s="88">
        <f>'[1]Օրինակելի ձև 22թ2'!L63</f>
        <v>1200</v>
      </c>
      <c r="K63" s="89"/>
      <c r="L63" s="90">
        <f>SUM(L64:L66)</f>
        <v>100</v>
      </c>
      <c r="M63" s="88">
        <f>'[1]Օրինակելի ձև 22թ2'!O63</f>
        <v>1600</v>
      </c>
      <c r="N63" s="89"/>
      <c r="O63" s="90">
        <f>SUM(O64:O66)</f>
        <v>100</v>
      </c>
    </row>
    <row r="64" spans="1:15" s="48" customFormat="1" ht="9">
      <c r="A64" s="77">
        <v>1122100</v>
      </c>
      <c r="B64" s="78" t="s">
        <v>117</v>
      </c>
      <c r="C64" s="92">
        <v>422100</v>
      </c>
      <c r="D64" s="88">
        <f>'[1]Օրինակելի ձև 22թ2'!F64</f>
        <v>600</v>
      </c>
      <c r="E64" s="93">
        <v>-600</v>
      </c>
      <c r="F64" s="94">
        <f t="shared" ref="F64:F66" si="28">D64+E64</f>
        <v>0</v>
      </c>
      <c r="G64" s="88">
        <f>'[1]Օրինակելի ձև 22թ2'!I64</f>
        <v>600</v>
      </c>
      <c r="H64" s="93">
        <v>-600</v>
      </c>
      <c r="I64" s="94">
        <f t="shared" ref="I64:I66" si="29">G64+H64</f>
        <v>0</v>
      </c>
      <c r="J64" s="88">
        <f>'[1]Օրինակելի ձև 22թ2'!L64</f>
        <v>600</v>
      </c>
      <c r="K64" s="93">
        <v>-600</v>
      </c>
      <c r="L64" s="94">
        <f t="shared" ref="L64:L66" si="30">J64+K64</f>
        <v>0</v>
      </c>
      <c r="M64" s="88">
        <f>'[1]Օրինակելի ձև 22թ2'!O64</f>
        <v>600</v>
      </c>
      <c r="N64" s="93">
        <v>-600</v>
      </c>
      <c r="O64" s="94">
        <f t="shared" ref="O64:O66" si="31">M64+N64</f>
        <v>0</v>
      </c>
    </row>
    <row r="65" spans="1:15" s="48" customFormat="1" ht="9">
      <c r="A65" s="77">
        <v>1122200</v>
      </c>
      <c r="B65" s="78" t="s">
        <v>118</v>
      </c>
      <c r="C65" s="92">
        <v>422200</v>
      </c>
      <c r="D65" s="88">
        <f>'[1]Օրինակելի ձև 22թ2'!F65</f>
        <v>0</v>
      </c>
      <c r="E65" s="93"/>
      <c r="F65" s="94">
        <f t="shared" si="28"/>
        <v>0</v>
      </c>
      <c r="G65" s="88">
        <f>'[1]Օրինակելի ձև 22թ2'!I65</f>
        <v>0</v>
      </c>
      <c r="H65" s="93"/>
      <c r="I65" s="94">
        <f t="shared" si="29"/>
        <v>0</v>
      </c>
      <c r="J65" s="88">
        <f>'[1]Օրինակելի ձև 22թ2'!L65</f>
        <v>0</v>
      </c>
      <c r="K65" s="93"/>
      <c r="L65" s="94">
        <f t="shared" si="30"/>
        <v>0</v>
      </c>
      <c r="M65" s="88">
        <f>'[1]Օրինակելի ձև 22թ2'!O65</f>
        <v>0</v>
      </c>
      <c r="N65" s="93"/>
      <c r="O65" s="94">
        <f t="shared" si="31"/>
        <v>0</v>
      </c>
    </row>
    <row r="66" spans="1:15" s="48" customFormat="1" ht="9">
      <c r="A66" s="77">
        <v>1122300</v>
      </c>
      <c r="B66" s="78" t="s">
        <v>119</v>
      </c>
      <c r="C66" s="92">
        <v>422900</v>
      </c>
      <c r="D66" s="88">
        <f>'[1]Օրինակելի ձև 22թ2'!F66</f>
        <v>300</v>
      </c>
      <c r="E66" s="93">
        <v>-200</v>
      </c>
      <c r="F66" s="94">
        <f t="shared" si="28"/>
        <v>100</v>
      </c>
      <c r="G66" s="88">
        <f>'[1]Օրինակելի ձև 22թ2'!I66</f>
        <v>600</v>
      </c>
      <c r="H66" s="93">
        <v>-500</v>
      </c>
      <c r="I66" s="94">
        <f t="shared" si="29"/>
        <v>100</v>
      </c>
      <c r="J66" s="88">
        <f>'[1]Օրինակելի ձև 22թ2'!L66</f>
        <v>600</v>
      </c>
      <c r="K66" s="93">
        <v>-500</v>
      </c>
      <c r="L66" s="94">
        <f t="shared" si="30"/>
        <v>100</v>
      </c>
      <c r="M66" s="88">
        <f>'[1]Օրինակելի ձև 22թ2'!O66</f>
        <v>1000</v>
      </c>
      <c r="N66" s="93">
        <v>-900</v>
      </c>
      <c r="O66" s="94">
        <f t="shared" si="31"/>
        <v>100</v>
      </c>
    </row>
    <row r="67" spans="1:15" s="91" customFormat="1" ht="18">
      <c r="A67" s="85">
        <v>1123000</v>
      </c>
      <c r="B67" s="86" t="s">
        <v>120</v>
      </c>
      <c r="C67" s="87" t="s">
        <v>69</v>
      </c>
      <c r="D67" s="88">
        <f>'[1]Օրինակելի ձև 22թ2'!F67</f>
        <v>2100</v>
      </c>
      <c r="E67" s="89"/>
      <c r="F67" s="90">
        <f>SUM(F68:F75)</f>
        <v>900</v>
      </c>
      <c r="G67" s="88">
        <f>'[1]Օրինակելի ձև 22թ2'!I67</f>
        <v>2400</v>
      </c>
      <c r="H67" s="89"/>
      <c r="I67" s="90">
        <f>SUM(I68:I75)</f>
        <v>1200</v>
      </c>
      <c r="J67" s="88">
        <f>'[1]Օրինակելի ձև 22թ2'!L67</f>
        <v>3600</v>
      </c>
      <c r="K67" s="89"/>
      <c r="L67" s="90">
        <f>SUM(L68:L75)</f>
        <v>1200</v>
      </c>
      <c r="M67" s="88">
        <f>'[1]Օրինակելի ձև 22թ2'!O67</f>
        <v>4900</v>
      </c>
      <c r="N67" s="89"/>
      <c r="O67" s="90">
        <f>SUM(O68:O75)</f>
        <v>1600</v>
      </c>
    </row>
    <row r="68" spans="1:15" s="48" customFormat="1" ht="9">
      <c r="A68" s="77">
        <v>1123100</v>
      </c>
      <c r="B68" s="78" t="s">
        <v>121</v>
      </c>
      <c r="C68" s="92">
        <v>423100</v>
      </c>
      <c r="D68" s="88">
        <f>'[1]Օրինակելի ձև 22թ2'!F68</f>
        <v>300</v>
      </c>
      <c r="E68" s="93">
        <v>-300</v>
      </c>
      <c r="F68" s="94">
        <f t="shared" ref="F68:F75" si="32">D68+E68</f>
        <v>0</v>
      </c>
      <c r="G68" s="88">
        <f>'[1]Օրինակելի ձև 22թ2'!I68</f>
        <v>300</v>
      </c>
      <c r="H68" s="93">
        <v>-300</v>
      </c>
      <c r="I68" s="94">
        <f t="shared" ref="I68:I75" si="33">G68+H68</f>
        <v>0</v>
      </c>
      <c r="J68" s="88">
        <f>'[1]Օրինակելի ձև 22թ2'!L68</f>
        <v>300</v>
      </c>
      <c r="K68" s="93">
        <v>-300</v>
      </c>
      <c r="L68" s="94">
        <f>J68+K68</f>
        <v>0</v>
      </c>
      <c r="M68" s="88">
        <f>'[1]Օրինակելի ձև 22թ2'!O68</f>
        <v>600</v>
      </c>
      <c r="N68" s="93">
        <v>-600</v>
      </c>
      <c r="O68" s="94">
        <f t="shared" ref="O68:O75" si="34">M68+N68</f>
        <v>0</v>
      </c>
    </row>
    <row r="69" spans="1:15" s="48" customFormat="1" ht="9">
      <c r="A69" s="77">
        <v>1123200</v>
      </c>
      <c r="B69" s="78" t="s">
        <v>122</v>
      </c>
      <c r="C69" s="92">
        <v>423200</v>
      </c>
      <c r="D69" s="88">
        <f>'[1]Օրինակելի ձև 22թ2'!F69</f>
        <v>300</v>
      </c>
      <c r="E69" s="93">
        <v>-150</v>
      </c>
      <c r="F69" s="94">
        <f t="shared" si="32"/>
        <v>150</v>
      </c>
      <c r="G69" s="88">
        <f>'[1]Օրինակելի ձև 22թ2'!I69</f>
        <v>300</v>
      </c>
      <c r="H69" s="93">
        <v>-150</v>
      </c>
      <c r="I69" s="94">
        <f t="shared" si="33"/>
        <v>150</v>
      </c>
      <c r="J69" s="88">
        <f>'[1]Օրինակելի ձև 22թ2'!L69</f>
        <v>300</v>
      </c>
      <c r="K69" s="93">
        <v>-150</v>
      </c>
      <c r="L69" s="94">
        <f t="shared" ref="L69:L75" si="35">J69+K69</f>
        <v>150</v>
      </c>
      <c r="M69" s="88">
        <f>'[1]Օրինակելի ձև 22թ2'!O69</f>
        <v>600</v>
      </c>
      <c r="N69" s="93">
        <v>-450</v>
      </c>
      <c r="O69" s="94">
        <f t="shared" si="34"/>
        <v>150</v>
      </c>
    </row>
    <row r="70" spans="1:15" s="48" customFormat="1" ht="18">
      <c r="A70" s="77">
        <v>1123300</v>
      </c>
      <c r="B70" s="78" t="s">
        <v>123</v>
      </c>
      <c r="C70" s="92">
        <v>423300</v>
      </c>
      <c r="D70" s="88">
        <f>'[1]Օրինակելի ձև 22թ2'!F70</f>
        <v>300</v>
      </c>
      <c r="E70" s="93"/>
      <c r="F70" s="94">
        <f t="shared" si="32"/>
        <v>300</v>
      </c>
      <c r="G70" s="88">
        <f>'[1]Օրինակելի ձև 22թ2'!I70</f>
        <v>600</v>
      </c>
      <c r="H70" s="93"/>
      <c r="I70" s="94">
        <f t="shared" si="33"/>
        <v>600</v>
      </c>
      <c r="J70" s="88">
        <f>'[1]Օրինակելի ձև 22թ2'!L70</f>
        <v>600</v>
      </c>
      <c r="K70" s="93"/>
      <c r="L70" s="94">
        <f t="shared" si="35"/>
        <v>600</v>
      </c>
      <c r="M70" s="88">
        <f>'[1]Օրինակելի ձև 22թ2'!O70</f>
        <v>1000</v>
      </c>
      <c r="N70" s="93"/>
      <c r="O70" s="94">
        <f t="shared" si="34"/>
        <v>1000</v>
      </c>
    </row>
    <row r="71" spans="1:15" s="48" customFormat="1" ht="9">
      <c r="A71" s="77">
        <v>1123400</v>
      </c>
      <c r="B71" s="78" t="s">
        <v>124</v>
      </c>
      <c r="C71" s="92">
        <v>423400</v>
      </c>
      <c r="D71" s="88">
        <f>'[1]Օրինակելի ձև 22թ2'!F71</f>
        <v>300</v>
      </c>
      <c r="E71" s="93">
        <v>-150</v>
      </c>
      <c r="F71" s="94">
        <f t="shared" si="32"/>
        <v>150</v>
      </c>
      <c r="G71" s="88">
        <f>'[1]Օրինակելի ձև 22թ2'!I71</f>
        <v>300</v>
      </c>
      <c r="H71" s="93">
        <v>-150</v>
      </c>
      <c r="I71" s="94">
        <f t="shared" si="33"/>
        <v>150</v>
      </c>
      <c r="J71" s="88">
        <f>'[1]Օրինակելի ձև 22թ2'!L71</f>
        <v>600</v>
      </c>
      <c r="K71" s="93">
        <v>-450</v>
      </c>
      <c r="L71" s="94">
        <f t="shared" si="35"/>
        <v>150</v>
      </c>
      <c r="M71" s="88">
        <f>'[1]Օրինակելի ձև 22թ2'!O71</f>
        <v>600</v>
      </c>
      <c r="N71" s="93">
        <v>-450</v>
      </c>
      <c r="O71" s="94">
        <f t="shared" si="34"/>
        <v>150</v>
      </c>
    </row>
    <row r="72" spans="1:15" s="48" customFormat="1" ht="9">
      <c r="A72" s="77">
        <v>1123500</v>
      </c>
      <c r="B72" s="78" t="s">
        <v>125</v>
      </c>
      <c r="C72" s="92">
        <v>423500</v>
      </c>
      <c r="D72" s="88">
        <f>'[1]Օրինակելի ձև 22թ2'!F72</f>
        <v>300</v>
      </c>
      <c r="E72" s="93">
        <v>-300</v>
      </c>
      <c r="F72" s="94">
        <f t="shared" si="32"/>
        <v>0</v>
      </c>
      <c r="G72" s="88">
        <f>'[1]Օրինակելի ձև 22թ2'!I72</f>
        <v>300</v>
      </c>
      <c r="H72" s="93">
        <v>-300</v>
      </c>
      <c r="I72" s="94">
        <f t="shared" si="33"/>
        <v>0</v>
      </c>
      <c r="J72" s="88">
        <f>'[1]Օրինակելի ձև 22թ2'!L72</f>
        <v>600</v>
      </c>
      <c r="K72" s="93">
        <v>-600</v>
      </c>
      <c r="L72" s="94">
        <f t="shared" si="35"/>
        <v>0</v>
      </c>
      <c r="M72" s="88">
        <f>'[1]Օրինակելի ձև 22թ2'!O72</f>
        <v>600</v>
      </c>
      <c r="N72" s="93">
        <v>-600</v>
      </c>
      <c r="O72" s="94">
        <f t="shared" si="34"/>
        <v>0</v>
      </c>
    </row>
    <row r="73" spans="1:15" s="48" customFormat="1" ht="9">
      <c r="A73" s="77">
        <v>1123600</v>
      </c>
      <c r="B73" s="78" t="s">
        <v>126</v>
      </c>
      <c r="C73" s="92">
        <v>423600</v>
      </c>
      <c r="D73" s="88">
        <f>'[1]Օրինակելի ձև 22թ2'!F73</f>
        <v>0</v>
      </c>
      <c r="E73" s="93"/>
      <c r="F73" s="94">
        <f t="shared" si="32"/>
        <v>0</v>
      </c>
      <c r="G73" s="88">
        <f>'[1]Օրինակելի ձև 22թ2'!I73</f>
        <v>0</v>
      </c>
      <c r="H73" s="93"/>
      <c r="I73" s="94">
        <f t="shared" si="33"/>
        <v>0</v>
      </c>
      <c r="J73" s="88">
        <f>'[1]Օրինակելի ձև 22թ2'!L73</f>
        <v>0</v>
      </c>
      <c r="K73" s="93"/>
      <c r="L73" s="94">
        <f t="shared" si="35"/>
        <v>0</v>
      </c>
      <c r="M73" s="88">
        <f>'[1]Օրինակելի ձև 22թ2'!O73</f>
        <v>0</v>
      </c>
      <c r="N73" s="93"/>
      <c r="O73" s="94">
        <f t="shared" si="34"/>
        <v>0</v>
      </c>
    </row>
    <row r="74" spans="1:15" s="48" customFormat="1" ht="9">
      <c r="A74" s="77">
        <v>1123700</v>
      </c>
      <c r="B74" s="78" t="s">
        <v>127</v>
      </c>
      <c r="C74" s="92">
        <v>423700</v>
      </c>
      <c r="D74" s="88">
        <f>'[1]Օրինակելի ձև 22թ2'!F74</f>
        <v>300</v>
      </c>
      <c r="E74" s="93">
        <v>-100</v>
      </c>
      <c r="F74" s="94">
        <f t="shared" si="32"/>
        <v>200</v>
      </c>
      <c r="G74" s="88">
        <f>'[1]Օրինակելի ձև 22թ2'!I74</f>
        <v>300</v>
      </c>
      <c r="H74" s="93">
        <v>-100</v>
      </c>
      <c r="I74" s="94">
        <f t="shared" si="33"/>
        <v>200</v>
      </c>
      <c r="J74" s="88">
        <f>'[1]Օրինակելի ձև 22թ2'!L74</f>
        <v>600</v>
      </c>
      <c r="K74" s="93">
        <v>-400</v>
      </c>
      <c r="L74" s="94">
        <f t="shared" si="35"/>
        <v>200</v>
      </c>
      <c r="M74" s="88">
        <f>'[1]Օրինակելի ձև 22թ2'!O74</f>
        <v>600</v>
      </c>
      <c r="N74" s="93">
        <v>-400</v>
      </c>
      <c r="O74" s="94">
        <f t="shared" si="34"/>
        <v>200</v>
      </c>
    </row>
    <row r="75" spans="1:15" s="48" customFormat="1" ht="9">
      <c r="A75" s="77">
        <v>1123800</v>
      </c>
      <c r="B75" s="78" t="s">
        <v>128</v>
      </c>
      <c r="C75" s="92">
        <v>423900</v>
      </c>
      <c r="D75" s="88">
        <f>'[1]Օրինակելի ձև 22թ2'!F75</f>
        <v>300</v>
      </c>
      <c r="E75" s="93">
        <v>-200</v>
      </c>
      <c r="F75" s="94">
        <f t="shared" si="32"/>
        <v>100</v>
      </c>
      <c r="G75" s="88">
        <f>'[1]Օրինակելի ձև 22թ2'!I75</f>
        <v>300</v>
      </c>
      <c r="H75" s="93">
        <v>-200</v>
      </c>
      <c r="I75" s="94">
        <f t="shared" si="33"/>
        <v>100</v>
      </c>
      <c r="J75" s="88">
        <f>'[1]Օրինակելի ձև 22թ2'!L75</f>
        <v>600</v>
      </c>
      <c r="K75" s="93">
        <v>-500</v>
      </c>
      <c r="L75" s="94">
        <f t="shared" si="35"/>
        <v>100</v>
      </c>
      <c r="M75" s="88">
        <f>'[1]Օրինակելի ձև 22թ2'!O75</f>
        <v>900</v>
      </c>
      <c r="N75" s="93">
        <v>-800</v>
      </c>
      <c r="O75" s="94">
        <f t="shared" si="34"/>
        <v>100</v>
      </c>
    </row>
    <row r="76" spans="1:15" s="91" customFormat="1" ht="18">
      <c r="A76" s="85">
        <v>1124000</v>
      </c>
      <c r="B76" s="86" t="s">
        <v>129</v>
      </c>
      <c r="C76" s="87" t="s">
        <v>69</v>
      </c>
      <c r="D76" s="88">
        <f>'[1]Օրինակելի ձև 22թ2'!F76</f>
        <v>600</v>
      </c>
      <c r="E76" s="89"/>
      <c r="F76" s="90">
        <f>F77</f>
        <v>600</v>
      </c>
      <c r="G76" s="88">
        <f>'[1]Օրինակելի ձև 22թ2'!I76</f>
        <v>900</v>
      </c>
      <c r="H76" s="89"/>
      <c r="I76" s="90">
        <f>I77</f>
        <v>2400</v>
      </c>
      <c r="J76" s="88">
        <f>'[1]Օրինակելի ձև 22թ2'!L76</f>
        <v>900</v>
      </c>
      <c r="K76" s="89"/>
      <c r="L76" s="90">
        <f>L77</f>
        <v>2400</v>
      </c>
      <c r="M76" s="88">
        <f>'[1]Օրինակելի ձև 22թ2'!O76</f>
        <v>1000</v>
      </c>
      <c r="N76" s="89"/>
      <c r="O76" s="90">
        <f>O77</f>
        <v>2500</v>
      </c>
    </row>
    <row r="77" spans="1:15" s="48" customFormat="1" ht="9">
      <c r="A77" s="77">
        <v>1124100</v>
      </c>
      <c r="B77" s="78" t="s">
        <v>130</v>
      </c>
      <c r="C77" s="92">
        <v>424100</v>
      </c>
      <c r="D77" s="88">
        <f>'[1]Օրինակելի ձև 22թ2'!F77</f>
        <v>600</v>
      </c>
      <c r="E77" s="93"/>
      <c r="F77" s="94">
        <f>D77+E77</f>
        <v>600</v>
      </c>
      <c r="G77" s="88">
        <f>'[1]Օրինակելի ձև 22թ2'!I77</f>
        <v>900</v>
      </c>
      <c r="H77" s="93">
        <v>1500</v>
      </c>
      <c r="I77" s="94">
        <f>G77+H77</f>
        <v>2400</v>
      </c>
      <c r="J77" s="88">
        <f>'[1]Օրինակելի ձև 22թ2'!L77</f>
        <v>900</v>
      </c>
      <c r="K77" s="93">
        <v>1500</v>
      </c>
      <c r="L77" s="94">
        <f>J77+K77</f>
        <v>2400</v>
      </c>
      <c r="M77" s="88">
        <f>'[1]Օրինակելի ձև 22թ2'!O77</f>
        <v>1000</v>
      </c>
      <c r="N77" s="93">
        <v>1500</v>
      </c>
      <c r="O77" s="94">
        <f>M77+N77</f>
        <v>2500</v>
      </c>
    </row>
    <row r="78" spans="1:15" s="91" customFormat="1" ht="18">
      <c r="A78" s="85">
        <v>1125000</v>
      </c>
      <c r="B78" s="86" t="s">
        <v>131</v>
      </c>
      <c r="C78" s="87" t="s">
        <v>69</v>
      </c>
      <c r="D78" s="88">
        <f>'[1]Օրինակելի ձև 22թ2'!F78</f>
        <v>900</v>
      </c>
      <c r="E78" s="89"/>
      <c r="F78" s="90">
        <f>SUM(F79:F80)</f>
        <v>500</v>
      </c>
      <c r="G78" s="88">
        <f>'[1]Օրինակելի ձև 22թ2'!I78</f>
        <v>900</v>
      </c>
      <c r="H78" s="89"/>
      <c r="I78" s="90">
        <f>SUM(I79:I80)</f>
        <v>500</v>
      </c>
      <c r="J78" s="88">
        <f>'[1]Օրինակելի ձև 22թ2'!L78</f>
        <v>1200</v>
      </c>
      <c r="K78" s="89"/>
      <c r="L78" s="90">
        <f>SUM(L79:L80)</f>
        <v>500</v>
      </c>
      <c r="M78" s="88">
        <f>'[1]Օրինակելի ձև 22թ2'!O78</f>
        <v>1800</v>
      </c>
      <c r="N78" s="89"/>
      <c r="O78" s="90">
        <f>SUM(O79:O80)</f>
        <v>500</v>
      </c>
    </row>
    <row r="79" spans="1:15" s="48" customFormat="1" ht="18">
      <c r="A79" s="77">
        <v>1125100</v>
      </c>
      <c r="B79" s="78" t="s">
        <v>132</v>
      </c>
      <c r="C79" s="92">
        <v>425100</v>
      </c>
      <c r="D79" s="88">
        <f>'[1]Օրինակելի ձև 22թ2'!F79</f>
        <v>300</v>
      </c>
      <c r="E79" s="93"/>
      <c r="F79" s="94">
        <f t="shared" ref="F79:F80" si="36">D79+E79</f>
        <v>300</v>
      </c>
      <c r="G79" s="88">
        <f>'[1]Օրինակելի ձև 22թ2'!I79</f>
        <v>300</v>
      </c>
      <c r="H79" s="93"/>
      <c r="I79" s="94">
        <f t="shared" ref="I79:I80" si="37">G79+H79</f>
        <v>300</v>
      </c>
      <c r="J79" s="88">
        <f>'[1]Օրինակելի ձև 22թ2'!L79</f>
        <v>600</v>
      </c>
      <c r="K79" s="93">
        <v>-300</v>
      </c>
      <c r="L79" s="94">
        <f t="shared" ref="L79:L80" si="38">J79+K79</f>
        <v>300</v>
      </c>
      <c r="M79" s="88">
        <f>'[1]Օրինակելի ձև 22թ2'!O79</f>
        <v>900</v>
      </c>
      <c r="N79" s="93">
        <v>-600</v>
      </c>
      <c r="O79" s="94">
        <f t="shared" ref="O79:O80" si="39">M79+N79</f>
        <v>300</v>
      </c>
    </row>
    <row r="80" spans="1:15" s="48" customFormat="1" ht="18">
      <c r="A80" s="77">
        <v>1125200</v>
      </c>
      <c r="B80" s="78" t="s">
        <v>133</v>
      </c>
      <c r="C80" s="92">
        <v>425200</v>
      </c>
      <c r="D80" s="88">
        <f>'[1]Օրինակելի ձև 22թ2'!F80</f>
        <v>600</v>
      </c>
      <c r="E80" s="93">
        <v>-400</v>
      </c>
      <c r="F80" s="94">
        <f t="shared" si="36"/>
        <v>200</v>
      </c>
      <c r="G80" s="88">
        <f>'[1]Օրինակելի ձև 22թ2'!I80</f>
        <v>600</v>
      </c>
      <c r="H80" s="93">
        <v>-400</v>
      </c>
      <c r="I80" s="94">
        <f t="shared" si="37"/>
        <v>200</v>
      </c>
      <c r="J80" s="88">
        <f>'[1]Օրինակելի ձև 22թ2'!L80</f>
        <v>600</v>
      </c>
      <c r="K80" s="93">
        <v>-400</v>
      </c>
      <c r="L80" s="94">
        <f t="shared" si="38"/>
        <v>200</v>
      </c>
      <c r="M80" s="88">
        <f>'[1]Օրինակելի ձև 22թ2'!O80</f>
        <v>900</v>
      </c>
      <c r="N80" s="93">
        <v>-700</v>
      </c>
      <c r="O80" s="94">
        <f t="shared" si="39"/>
        <v>200</v>
      </c>
    </row>
    <row r="81" spans="1:15" s="91" customFormat="1" ht="9">
      <c r="A81" s="85">
        <v>1126000</v>
      </c>
      <c r="B81" s="86" t="s">
        <v>134</v>
      </c>
      <c r="C81" s="87" t="s">
        <v>69</v>
      </c>
      <c r="D81" s="88">
        <f>'[1]Օրինակելի ձև 22թ2'!F81</f>
        <v>3300</v>
      </c>
      <c r="E81" s="89"/>
      <c r="F81" s="90">
        <f>SUM(F82:F89)</f>
        <v>2240</v>
      </c>
      <c r="G81" s="88">
        <f>'[1]Օրինակելի ձև 22թ2'!I81</f>
        <v>3300</v>
      </c>
      <c r="H81" s="89"/>
      <c r="I81" s="90">
        <f>SUM(I82:I89)</f>
        <v>2240</v>
      </c>
      <c r="J81" s="88">
        <f>'[1]Օրինակելի ձև 22թ2'!L81</f>
        <v>3300</v>
      </c>
      <c r="K81" s="89"/>
      <c r="L81" s="90">
        <f>SUM(L82:L89)</f>
        <v>2240</v>
      </c>
      <c r="M81" s="88">
        <f>'[1]Օրինակելի ձև 22թ2'!O81</f>
        <v>4400</v>
      </c>
      <c r="N81" s="89"/>
      <c r="O81" s="90">
        <f>SUM(O82:O89)</f>
        <v>2240</v>
      </c>
    </row>
    <row r="82" spans="1:15" s="48" customFormat="1" ht="9">
      <c r="A82" s="77">
        <v>1126100</v>
      </c>
      <c r="B82" s="78" t="s">
        <v>135</v>
      </c>
      <c r="C82" s="92">
        <v>426100</v>
      </c>
      <c r="D82" s="88">
        <f>'[1]Օրինակելի ձև 22թ2'!F82</f>
        <v>900</v>
      </c>
      <c r="E82" s="93">
        <v>-100</v>
      </c>
      <c r="F82" s="94">
        <f t="shared" ref="F82:F89" si="40">D82+E82</f>
        <v>800</v>
      </c>
      <c r="G82" s="88">
        <f>'[1]Օրինակելի ձև 22թ2'!I82</f>
        <v>900</v>
      </c>
      <c r="H82" s="93">
        <v>-100</v>
      </c>
      <c r="I82" s="94">
        <f t="shared" ref="I82:I89" si="41">G82+H82</f>
        <v>800</v>
      </c>
      <c r="J82" s="88">
        <f>'[1]Օրինակելի ձև 22թ2'!L82</f>
        <v>900</v>
      </c>
      <c r="K82" s="93">
        <v>-100</v>
      </c>
      <c r="L82" s="94">
        <f t="shared" ref="L82:L89" si="42">J82+K82</f>
        <v>800</v>
      </c>
      <c r="M82" s="88">
        <f>'[1]Օրինակելի ձև 22թ2'!O82</f>
        <v>1000</v>
      </c>
      <c r="N82" s="93">
        <v>-200</v>
      </c>
      <c r="O82" s="94">
        <f t="shared" ref="O82:O89" si="43">M82+N82</f>
        <v>800</v>
      </c>
    </row>
    <row r="83" spans="1:15" s="48" customFormat="1" ht="9">
      <c r="A83" s="77">
        <v>1126200</v>
      </c>
      <c r="B83" s="78" t="s">
        <v>136</v>
      </c>
      <c r="C83" s="92">
        <v>426200</v>
      </c>
      <c r="D83" s="88">
        <f>'[1]Օրինակելի ձև 22թ2'!F83</f>
        <v>0</v>
      </c>
      <c r="E83" s="93"/>
      <c r="F83" s="94">
        <f t="shared" si="40"/>
        <v>0</v>
      </c>
      <c r="G83" s="88">
        <f>'[1]Օրինակելի ձև 22թ2'!I83</f>
        <v>0</v>
      </c>
      <c r="H83" s="93"/>
      <c r="I83" s="94">
        <f t="shared" si="41"/>
        <v>0</v>
      </c>
      <c r="J83" s="88">
        <f>'[1]Օրինակելի ձև 22թ2'!L83</f>
        <v>0</v>
      </c>
      <c r="K83" s="93"/>
      <c r="L83" s="94">
        <f t="shared" si="42"/>
        <v>0</v>
      </c>
      <c r="M83" s="88">
        <f>'[1]Օրինակելի ձև 22թ2'!O83</f>
        <v>0</v>
      </c>
      <c r="N83" s="93"/>
      <c r="O83" s="94">
        <f t="shared" si="43"/>
        <v>0</v>
      </c>
    </row>
    <row r="84" spans="1:15" s="48" customFormat="1" ht="18">
      <c r="A84" s="77">
        <v>1126300</v>
      </c>
      <c r="B84" s="78" t="s">
        <v>137</v>
      </c>
      <c r="C84" s="92" t="s">
        <v>138</v>
      </c>
      <c r="D84" s="88">
        <f>'[1]Օրինակելի ձև 22թ2'!F84</f>
        <v>300</v>
      </c>
      <c r="E84" s="93"/>
      <c r="F84" s="94">
        <f t="shared" si="40"/>
        <v>300</v>
      </c>
      <c r="G84" s="88">
        <f>'[1]Օրինակելի ձև 22թ2'!I84</f>
        <v>300</v>
      </c>
      <c r="H84" s="93"/>
      <c r="I84" s="94">
        <f t="shared" si="41"/>
        <v>300</v>
      </c>
      <c r="J84" s="88">
        <f>'[1]Օրինակելի ձև 22թ2'!L84</f>
        <v>300</v>
      </c>
      <c r="K84" s="93"/>
      <c r="L84" s="94">
        <f t="shared" si="42"/>
        <v>300</v>
      </c>
      <c r="M84" s="88">
        <f>'[1]Օրինակելի ձև 22թ2'!O84</f>
        <v>700</v>
      </c>
      <c r="N84" s="93">
        <v>-400</v>
      </c>
      <c r="O84" s="94">
        <f t="shared" si="43"/>
        <v>300</v>
      </c>
    </row>
    <row r="85" spans="1:15" s="48" customFormat="1" ht="9">
      <c r="A85" s="77">
        <v>1126400</v>
      </c>
      <c r="B85" s="78" t="s">
        <v>139</v>
      </c>
      <c r="C85" s="92">
        <v>426400</v>
      </c>
      <c r="D85" s="88">
        <f>'[1]Օրինակելի ձև 22թ2'!F85</f>
        <v>300</v>
      </c>
      <c r="E85" s="93">
        <v>-300</v>
      </c>
      <c r="F85" s="94">
        <f t="shared" si="40"/>
        <v>0</v>
      </c>
      <c r="G85" s="88">
        <f>'[1]Օրինակելի ձև 22թ2'!I85</f>
        <v>300</v>
      </c>
      <c r="H85" s="93">
        <v>-300</v>
      </c>
      <c r="I85" s="94">
        <f t="shared" si="41"/>
        <v>0</v>
      </c>
      <c r="J85" s="88">
        <f>'[1]Օրինակելի ձև 22թ2'!L85</f>
        <v>300</v>
      </c>
      <c r="K85" s="93">
        <v>-300</v>
      </c>
      <c r="L85" s="94">
        <f t="shared" si="42"/>
        <v>0</v>
      </c>
      <c r="M85" s="88">
        <f>'[1]Օրինակելի ձև 22թ2'!O85</f>
        <v>700</v>
      </c>
      <c r="N85" s="93">
        <v>-700</v>
      </c>
      <c r="O85" s="94">
        <f t="shared" si="43"/>
        <v>0</v>
      </c>
    </row>
    <row r="86" spans="1:15" s="48" customFormat="1" ht="18">
      <c r="A86" s="77">
        <v>1126500</v>
      </c>
      <c r="B86" s="78" t="s">
        <v>140</v>
      </c>
      <c r="C86" s="92">
        <v>426500</v>
      </c>
      <c r="D86" s="88">
        <f>'[1]Օրինակելի ձև 22թ2'!F86</f>
        <v>0</v>
      </c>
      <c r="E86" s="93"/>
      <c r="F86" s="94">
        <f t="shared" si="40"/>
        <v>0</v>
      </c>
      <c r="G86" s="88">
        <f>'[1]Օրինակելի ձև 22թ2'!I86</f>
        <v>0</v>
      </c>
      <c r="H86" s="93"/>
      <c r="I86" s="94">
        <f t="shared" si="41"/>
        <v>0</v>
      </c>
      <c r="J86" s="88">
        <f>'[1]Օրինակելի ձև 22թ2'!L86</f>
        <v>0</v>
      </c>
      <c r="K86" s="93"/>
      <c r="L86" s="94">
        <f t="shared" si="42"/>
        <v>0</v>
      </c>
      <c r="M86" s="88">
        <f>'[1]Օրինակելի ձև 22թ2'!O86</f>
        <v>0</v>
      </c>
      <c r="N86" s="93"/>
      <c r="O86" s="94">
        <f t="shared" si="43"/>
        <v>0</v>
      </c>
    </row>
    <row r="87" spans="1:15" s="48" customFormat="1" ht="9">
      <c r="A87" s="77">
        <v>1126600</v>
      </c>
      <c r="B87" s="78" t="s">
        <v>141</v>
      </c>
      <c r="C87" s="92">
        <v>426600</v>
      </c>
      <c r="D87" s="88">
        <f>'[1]Օրինակելի ձև 22թ2'!F87</f>
        <v>0</v>
      </c>
      <c r="E87" s="93"/>
      <c r="F87" s="94">
        <f t="shared" si="40"/>
        <v>0</v>
      </c>
      <c r="G87" s="88">
        <f>'[1]Օրինակելի ձև 22թ2'!I87</f>
        <v>0</v>
      </c>
      <c r="H87" s="93"/>
      <c r="I87" s="94">
        <f t="shared" si="41"/>
        <v>0</v>
      </c>
      <c r="J87" s="88">
        <f>'[1]Օրինակելի ձև 22թ2'!L87</f>
        <v>0</v>
      </c>
      <c r="K87" s="93"/>
      <c r="L87" s="94">
        <f t="shared" si="42"/>
        <v>0</v>
      </c>
      <c r="M87" s="88">
        <f>'[1]Օրինակելի ձև 22թ2'!O87</f>
        <v>0</v>
      </c>
      <c r="N87" s="93"/>
      <c r="O87" s="94">
        <f t="shared" si="43"/>
        <v>0</v>
      </c>
    </row>
    <row r="88" spans="1:15" s="48" customFormat="1" ht="9">
      <c r="A88" s="77">
        <v>1126700</v>
      </c>
      <c r="B88" s="78" t="s">
        <v>142</v>
      </c>
      <c r="C88" s="92">
        <v>426700</v>
      </c>
      <c r="D88" s="88">
        <f>'[1]Օրինակելի ձև 22թ2'!F88</f>
        <v>900</v>
      </c>
      <c r="E88" s="93">
        <v>-60</v>
      </c>
      <c r="F88" s="94">
        <f t="shared" si="40"/>
        <v>840</v>
      </c>
      <c r="G88" s="88">
        <f>'[1]Օրինակելի ձև 22թ2'!I88</f>
        <v>900</v>
      </c>
      <c r="H88" s="93">
        <v>-60</v>
      </c>
      <c r="I88" s="94">
        <f t="shared" si="41"/>
        <v>840</v>
      </c>
      <c r="J88" s="88">
        <f>'[1]Օրինակելի ձև 22թ2'!L88</f>
        <v>900</v>
      </c>
      <c r="K88" s="93">
        <v>-60</v>
      </c>
      <c r="L88" s="94">
        <f t="shared" si="42"/>
        <v>840</v>
      </c>
      <c r="M88" s="88">
        <f>'[1]Օրինակելի ձև 22թ2'!O88</f>
        <v>1000</v>
      </c>
      <c r="N88" s="93">
        <v>-160</v>
      </c>
      <c r="O88" s="94">
        <f t="shared" si="43"/>
        <v>840</v>
      </c>
    </row>
    <row r="89" spans="1:15" s="48" customFormat="1" ht="9">
      <c r="A89" s="77">
        <v>1126800</v>
      </c>
      <c r="B89" s="78" t="s">
        <v>143</v>
      </c>
      <c r="C89" s="92">
        <v>426900</v>
      </c>
      <c r="D89" s="88">
        <f>'[1]Օրինակելի ձև 22թ2'!F89</f>
        <v>900</v>
      </c>
      <c r="E89" s="93">
        <v>-600</v>
      </c>
      <c r="F89" s="94">
        <f t="shared" si="40"/>
        <v>300</v>
      </c>
      <c r="G89" s="88">
        <f>'[1]Օրինակելի ձև 22թ2'!I89</f>
        <v>900</v>
      </c>
      <c r="H89" s="93">
        <v>-600</v>
      </c>
      <c r="I89" s="94">
        <f t="shared" si="41"/>
        <v>300</v>
      </c>
      <c r="J89" s="88">
        <f>'[1]Օրինակելի ձև 22թ2'!L89</f>
        <v>900</v>
      </c>
      <c r="K89" s="93">
        <v>-600</v>
      </c>
      <c r="L89" s="94">
        <f t="shared" si="42"/>
        <v>300</v>
      </c>
      <c r="M89" s="88">
        <f>'[1]Օրինակելի ձև 22թ2'!O89</f>
        <v>1000</v>
      </c>
      <c r="N89" s="93">
        <v>-700</v>
      </c>
      <c r="O89" s="94">
        <f t="shared" si="43"/>
        <v>300</v>
      </c>
    </row>
    <row r="90" spans="1:15" s="91" customFormat="1" ht="18">
      <c r="A90" s="85">
        <v>1140000</v>
      </c>
      <c r="B90" s="86" t="s">
        <v>144</v>
      </c>
      <c r="C90" s="87" t="s">
        <v>66</v>
      </c>
      <c r="D90" s="88">
        <f>'[1]Օրինակելի ձև 22թ2'!F90</f>
        <v>0</v>
      </c>
      <c r="E90" s="89"/>
      <c r="F90" s="90">
        <f>SUM(F91:F94)</f>
        <v>0</v>
      </c>
      <c r="G90" s="88">
        <f>'[1]Օրինակելի ձև 22թ2'!I90</f>
        <v>0</v>
      </c>
      <c r="H90" s="89"/>
      <c r="I90" s="90">
        <f>SUM(I91:I94)</f>
        <v>0</v>
      </c>
      <c r="J90" s="88">
        <f>'[1]Օրինակելի ձև 22թ2'!L90</f>
        <v>0</v>
      </c>
      <c r="K90" s="89"/>
      <c r="L90" s="90">
        <f>SUM(L91:L94)</f>
        <v>0</v>
      </c>
      <c r="M90" s="88">
        <f>'[1]Օրինակելի ձև 22թ2'!O90</f>
        <v>0</v>
      </c>
      <c r="N90" s="89"/>
      <c r="O90" s="90">
        <f>SUM(O91:O94)</f>
        <v>0</v>
      </c>
    </row>
    <row r="91" spans="1:15" s="48" customFormat="1" ht="18">
      <c r="A91" s="77">
        <v>1141000</v>
      </c>
      <c r="B91" s="95" t="s">
        <v>145</v>
      </c>
      <c r="C91" s="92">
        <v>451100</v>
      </c>
      <c r="D91" s="88">
        <f>'[1]Օրինակելի ձև 22թ2'!F91</f>
        <v>0</v>
      </c>
      <c r="E91" s="93"/>
      <c r="F91" s="94">
        <f t="shared" ref="F91:F94" si="44">D91+E91</f>
        <v>0</v>
      </c>
      <c r="G91" s="88">
        <f>'[1]Օրինակելի ձև 22թ2'!I91</f>
        <v>0</v>
      </c>
      <c r="H91" s="93"/>
      <c r="I91" s="94">
        <f t="shared" ref="I91:I94" si="45">G91+H91</f>
        <v>0</v>
      </c>
      <c r="J91" s="88">
        <f>'[1]Օրինակելի ձև 22թ2'!L91</f>
        <v>0</v>
      </c>
      <c r="K91" s="93"/>
      <c r="L91" s="94">
        <f t="shared" ref="L91:L94" si="46">J91+K91</f>
        <v>0</v>
      </c>
      <c r="M91" s="88">
        <f>'[1]Օրինակելի ձև 22թ2'!O91</f>
        <v>0</v>
      </c>
      <c r="N91" s="93"/>
      <c r="O91" s="94">
        <f t="shared" ref="O91:O94" si="47">M91+N91</f>
        <v>0</v>
      </c>
    </row>
    <row r="92" spans="1:15" s="48" customFormat="1" ht="18">
      <c r="A92" s="77">
        <v>1142000</v>
      </c>
      <c r="B92" s="95" t="s">
        <v>146</v>
      </c>
      <c r="C92" s="92">
        <v>451200</v>
      </c>
      <c r="D92" s="88">
        <f>'[1]Օրինակելի ձև 22թ2'!F92</f>
        <v>0</v>
      </c>
      <c r="E92" s="93"/>
      <c r="F92" s="94">
        <f t="shared" si="44"/>
        <v>0</v>
      </c>
      <c r="G92" s="88">
        <f>'[1]Օրինակելի ձև 22թ2'!I92</f>
        <v>0</v>
      </c>
      <c r="H92" s="93"/>
      <c r="I92" s="94">
        <f t="shared" si="45"/>
        <v>0</v>
      </c>
      <c r="J92" s="88">
        <f>'[1]Օրինակելի ձև 22թ2'!L92</f>
        <v>0</v>
      </c>
      <c r="K92" s="93"/>
      <c r="L92" s="94">
        <f t="shared" si="46"/>
        <v>0</v>
      </c>
      <c r="M92" s="88">
        <f>'[1]Օրինակելի ձև 22թ2'!O92</f>
        <v>0</v>
      </c>
      <c r="N92" s="93"/>
      <c r="O92" s="94">
        <f t="shared" si="47"/>
        <v>0</v>
      </c>
    </row>
    <row r="93" spans="1:15" s="48" customFormat="1" ht="18">
      <c r="A93" s="77">
        <v>1143000</v>
      </c>
      <c r="B93" s="78" t="s">
        <v>147</v>
      </c>
      <c r="C93" s="92">
        <v>452100</v>
      </c>
      <c r="D93" s="88">
        <f>'[1]Օրինակելի ձև 22թ2'!F93</f>
        <v>0</v>
      </c>
      <c r="E93" s="93"/>
      <c r="F93" s="94">
        <f t="shared" si="44"/>
        <v>0</v>
      </c>
      <c r="G93" s="88">
        <f>'[1]Օրինակելի ձև 22թ2'!I93</f>
        <v>0</v>
      </c>
      <c r="H93" s="93"/>
      <c r="I93" s="94">
        <f t="shared" si="45"/>
        <v>0</v>
      </c>
      <c r="J93" s="88">
        <f>'[1]Օրինակելի ձև 22թ2'!L93</f>
        <v>0</v>
      </c>
      <c r="K93" s="93"/>
      <c r="L93" s="94">
        <f t="shared" si="46"/>
        <v>0</v>
      </c>
      <c r="M93" s="88">
        <f>'[1]Օրինակելի ձև 22թ2'!O93</f>
        <v>0</v>
      </c>
      <c r="N93" s="93"/>
      <c r="O93" s="94">
        <f t="shared" si="47"/>
        <v>0</v>
      </c>
    </row>
    <row r="94" spans="1:15" s="48" customFormat="1" ht="18">
      <c r="A94" s="77">
        <v>1144000</v>
      </c>
      <c r="B94" s="78" t="s">
        <v>148</v>
      </c>
      <c r="C94" s="92">
        <v>452200</v>
      </c>
      <c r="D94" s="88">
        <f>'[1]Օրինակելի ձև 22թ2'!F94</f>
        <v>0</v>
      </c>
      <c r="E94" s="93"/>
      <c r="F94" s="94">
        <f t="shared" si="44"/>
        <v>0</v>
      </c>
      <c r="G94" s="88">
        <f>'[1]Օրինակելի ձև 22թ2'!I94</f>
        <v>0</v>
      </c>
      <c r="H94" s="93"/>
      <c r="I94" s="94">
        <f t="shared" si="45"/>
        <v>0</v>
      </c>
      <c r="J94" s="88">
        <f>'[1]Օրինակելի ձև 22թ2'!L94</f>
        <v>0</v>
      </c>
      <c r="K94" s="93"/>
      <c r="L94" s="94">
        <f t="shared" si="46"/>
        <v>0</v>
      </c>
      <c r="M94" s="88">
        <f>'[1]Օրինակելի ձև 22թ2'!O94</f>
        <v>0</v>
      </c>
      <c r="N94" s="93"/>
      <c r="O94" s="94">
        <f t="shared" si="47"/>
        <v>0</v>
      </c>
    </row>
    <row r="95" spans="1:15" s="63" customFormat="1" ht="18">
      <c r="A95" s="64">
        <v>1150000</v>
      </c>
      <c r="B95" s="65" t="s">
        <v>149</v>
      </c>
      <c r="C95" s="96" t="s">
        <v>66</v>
      </c>
      <c r="D95" s="88">
        <f>'[1]Օրինակելի ձև 22թ2'!F95</f>
        <v>0</v>
      </c>
      <c r="E95" s="97"/>
      <c r="F95" s="98">
        <f>F96+F101</f>
        <v>0</v>
      </c>
      <c r="G95" s="88">
        <f>'[1]Օրինակելի ձև 22թ2'!I95</f>
        <v>0</v>
      </c>
      <c r="H95" s="97"/>
      <c r="I95" s="98">
        <f>I96+I101</f>
        <v>0</v>
      </c>
      <c r="J95" s="88">
        <f>'[1]Օրինակելի ձև 22թ2'!L95</f>
        <v>0</v>
      </c>
      <c r="K95" s="97"/>
      <c r="L95" s="98">
        <f>L96+L101</f>
        <v>0</v>
      </c>
      <c r="M95" s="88">
        <f>'[1]Օրինակելի ձև 22թ2'!O95</f>
        <v>0</v>
      </c>
      <c r="N95" s="97"/>
      <c r="O95" s="98">
        <f>O96+O101</f>
        <v>0</v>
      </c>
    </row>
    <row r="96" spans="1:15" s="91" customFormat="1" ht="18">
      <c r="A96" s="85">
        <v>1153000</v>
      </c>
      <c r="B96" s="86" t="s">
        <v>150</v>
      </c>
      <c r="C96" s="87" t="s">
        <v>69</v>
      </c>
      <c r="D96" s="88">
        <f>'[1]Օրինակելի ձև 22թ2'!F96</f>
        <v>0</v>
      </c>
      <c r="E96" s="89"/>
      <c r="F96" s="90">
        <f>SUM(F97:F100)</f>
        <v>0</v>
      </c>
      <c r="G96" s="88">
        <f>'[1]Օրինակելի ձև 22թ2'!I96</f>
        <v>0</v>
      </c>
      <c r="H96" s="89"/>
      <c r="I96" s="90">
        <f>SUM(I97:I100)</f>
        <v>0</v>
      </c>
      <c r="J96" s="88">
        <f>'[1]Օրինակելի ձև 22թ2'!L96</f>
        <v>0</v>
      </c>
      <c r="K96" s="89"/>
      <c r="L96" s="90">
        <f>SUM(L97:L100)</f>
        <v>0</v>
      </c>
      <c r="M96" s="88">
        <f>'[1]Օրինակելի ձև 22թ2'!O96</f>
        <v>0</v>
      </c>
      <c r="N96" s="89"/>
      <c r="O96" s="90">
        <f>SUM(O97:O100)</f>
        <v>0</v>
      </c>
    </row>
    <row r="97" spans="1:15" s="48" customFormat="1" ht="9">
      <c r="A97" s="77">
        <v>1153500</v>
      </c>
      <c r="B97" s="78" t="s">
        <v>151</v>
      </c>
      <c r="C97" s="92">
        <v>463500</v>
      </c>
      <c r="D97" s="88">
        <f>'[1]Օրինակելի ձև 22թ2'!F97</f>
        <v>0</v>
      </c>
      <c r="E97" s="93"/>
      <c r="F97" s="94">
        <f t="shared" ref="F97:F100" si="48">D97+E97</f>
        <v>0</v>
      </c>
      <c r="G97" s="88">
        <f>'[1]Օրինակելի ձև 22թ2'!I97</f>
        <v>0</v>
      </c>
      <c r="H97" s="93"/>
      <c r="I97" s="94">
        <f t="shared" ref="I97:I100" si="49">G97+H97</f>
        <v>0</v>
      </c>
      <c r="J97" s="88">
        <f>'[1]Օրինակելի ձև 22թ2'!L97</f>
        <v>0</v>
      </c>
      <c r="K97" s="93"/>
      <c r="L97" s="94">
        <f t="shared" ref="L97:L100" si="50">J97+K97</f>
        <v>0</v>
      </c>
      <c r="M97" s="88">
        <f>'[1]Օրինակելի ձև 22թ2'!O97</f>
        <v>0</v>
      </c>
      <c r="N97" s="93"/>
      <c r="O97" s="94">
        <f t="shared" ref="O97:O100" si="51">M97+N97</f>
        <v>0</v>
      </c>
    </row>
    <row r="98" spans="1:15" s="48" customFormat="1" ht="18">
      <c r="A98" s="77">
        <v>1153600</v>
      </c>
      <c r="B98" s="78" t="s">
        <v>152</v>
      </c>
      <c r="C98" s="92">
        <v>463700</v>
      </c>
      <c r="D98" s="88">
        <f>'[1]Օրինակելի ձև 22թ2'!F98</f>
        <v>0</v>
      </c>
      <c r="E98" s="93"/>
      <c r="F98" s="94">
        <f t="shared" si="48"/>
        <v>0</v>
      </c>
      <c r="G98" s="88">
        <f>'[1]Օրինակելի ձև 22թ2'!I98</f>
        <v>0</v>
      </c>
      <c r="H98" s="93"/>
      <c r="I98" s="94">
        <f t="shared" si="49"/>
        <v>0</v>
      </c>
      <c r="J98" s="88">
        <f>'[1]Օրինակելի ձև 22թ2'!L98</f>
        <v>0</v>
      </c>
      <c r="K98" s="93"/>
      <c r="L98" s="94">
        <f t="shared" si="50"/>
        <v>0</v>
      </c>
      <c r="M98" s="88">
        <f>'[1]Օրինակելի ձև 22թ2'!O98</f>
        <v>0</v>
      </c>
      <c r="N98" s="93"/>
      <c r="O98" s="94">
        <f t="shared" si="51"/>
        <v>0</v>
      </c>
    </row>
    <row r="99" spans="1:15" s="48" customFormat="1" ht="18">
      <c r="A99" s="77">
        <v>115370</v>
      </c>
      <c r="B99" s="78" t="s">
        <v>153</v>
      </c>
      <c r="C99" s="92">
        <v>463800</v>
      </c>
      <c r="D99" s="88">
        <f>'[1]Օրինակելի ձև 22թ2'!F99</f>
        <v>0</v>
      </c>
      <c r="E99" s="93"/>
      <c r="F99" s="94">
        <f t="shared" si="48"/>
        <v>0</v>
      </c>
      <c r="G99" s="88">
        <f>'[1]Օրինակելի ձև 22թ2'!I99</f>
        <v>0</v>
      </c>
      <c r="H99" s="93"/>
      <c r="I99" s="94">
        <f t="shared" si="49"/>
        <v>0</v>
      </c>
      <c r="J99" s="88">
        <f>'[1]Օրինակելի ձև 22թ2'!L99</f>
        <v>0</v>
      </c>
      <c r="K99" s="93"/>
      <c r="L99" s="94">
        <f t="shared" si="50"/>
        <v>0</v>
      </c>
      <c r="M99" s="88">
        <f>'[1]Օրինակելի ձև 22թ2'!O99</f>
        <v>0</v>
      </c>
      <c r="N99" s="93"/>
      <c r="O99" s="94">
        <f t="shared" si="51"/>
        <v>0</v>
      </c>
    </row>
    <row r="100" spans="1:15" s="48" customFormat="1" ht="9">
      <c r="A100" s="77">
        <v>1153800</v>
      </c>
      <c r="B100" s="78" t="s">
        <v>154</v>
      </c>
      <c r="C100" s="92">
        <v>463900</v>
      </c>
      <c r="D100" s="88">
        <f>'[1]Օրինակելի ձև 22թ2'!F100</f>
        <v>0</v>
      </c>
      <c r="E100" s="93"/>
      <c r="F100" s="94">
        <f t="shared" si="48"/>
        <v>0</v>
      </c>
      <c r="G100" s="88">
        <f>'[1]Օրինակելի ձև 22թ2'!I100</f>
        <v>0</v>
      </c>
      <c r="H100" s="93"/>
      <c r="I100" s="94">
        <f t="shared" si="49"/>
        <v>0</v>
      </c>
      <c r="J100" s="88">
        <f>'[1]Օրինակելի ձև 22թ2'!L100</f>
        <v>0</v>
      </c>
      <c r="K100" s="93"/>
      <c r="L100" s="94">
        <f t="shared" si="50"/>
        <v>0</v>
      </c>
      <c r="M100" s="88">
        <f>'[1]Օրինակելի ձև 22թ2'!O100</f>
        <v>0</v>
      </c>
      <c r="N100" s="93"/>
      <c r="O100" s="94">
        <f t="shared" si="51"/>
        <v>0</v>
      </c>
    </row>
    <row r="101" spans="1:15" s="91" customFormat="1" ht="18">
      <c r="A101" s="85">
        <v>1154000</v>
      </c>
      <c r="B101" s="86" t="s">
        <v>155</v>
      </c>
      <c r="C101" s="87" t="s">
        <v>69</v>
      </c>
      <c r="D101" s="88">
        <f>'[1]Օրինակելի ձև 22թ2'!F101</f>
        <v>0</v>
      </c>
      <c r="E101" s="89"/>
      <c r="F101" s="90">
        <f>SUM(F102:F105)</f>
        <v>0</v>
      </c>
      <c r="G101" s="88">
        <f>'[1]Օրինակելի ձև 22թ2'!I101</f>
        <v>0</v>
      </c>
      <c r="H101" s="89"/>
      <c r="I101" s="90">
        <f>SUM(I102:I105)</f>
        <v>0</v>
      </c>
      <c r="J101" s="88">
        <f>'[1]Օրինակելի ձև 22թ2'!L101</f>
        <v>0</v>
      </c>
      <c r="K101" s="89"/>
      <c r="L101" s="90">
        <f>SUM(L102:L105)</f>
        <v>0</v>
      </c>
      <c r="M101" s="88">
        <f>'[1]Օրինակելի ձև 22թ2'!O101</f>
        <v>0</v>
      </c>
      <c r="N101" s="89"/>
      <c r="O101" s="90">
        <f>SUM(O102:O105)</f>
        <v>0</v>
      </c>
    </row>
    <row r="102" spans="1:15" s="48" customFormat="1" ht="9">
      <c r="A102" s="77">
        <v>1154300</v>
      </c>
      <c r="B102" s="78" t="s">
        <v>156</v>
      </c>
      <c r="C102" s="92">
        <v>465300</v>
      </c>
      <c r="D102" s="88">
        <f>'[1]Օրինակելի ձև 22թ2'!F102</f>
        <v>0</v>
      </c>
      <c r="E102" s="93"/>
      <c r="F102" s="94">
        <f t="shared" ref="F102:F105" si="52">D102+E102</f>
        <v>0</v>
      </c>
      <c r="G102" s="88">
        <f>'[1]Օրինակելի ձև 22թ2'!I102</f>
        <v>0</v>
      </c>
      <c r="H102" s="93"/>
      <c r="I102" s="94">
        <f t="shared" ref="I102:I105" si="53">G102+H102</f>
        <v>0</v>
      </c>
      <c r="J102" s="88">
        <f>'[1]Օրինակելի ձև 22թ2'!L102</f>
        <v>0</v>
      </c>
      <c r="K102" s="93"/>
      <c r="L102" s="94">
        <f t="shared" ref="L102:L105" si="54">J102+K102</f>
        <v>0</v>
      </c>
      <c r="M102" s="88">
        <f>'[1]Օրինակելի ձև 22թ2'!O102</f>
        <v>0</v>
      </c>
      <c r="N102" s="93"/>
      <c r="O102" s="94">
        <f t="shared" ref="O102:O105" si="55">M102+N102</f>
        <v>0</v>
      </c>
    </row>
    <row r="103" spans="1:15" s="48" customFormat="1" ht="18">
      <c r="A103" s="77">
        <v>1154400</v>
      </c>
      <c r="B103" s="78" t="s">
        <v>157</v>
      </c>
      <c r="C103" s="92">
        <v>465500</v>
      </c>
      <c r="D103" s="88">
        <f>'[1]Օրինակելի ձև 22թ2'!F103</f>
        <v>0</v>
      </c>
      <c r="E103" s="93"/>
      <c r="F103" s="94">
        <f t="shared" si="52"/>
        <v>0</v>
      </c>
      <c r="G103" s="88">
        <f>'[1]Օրինակելի ձև 22թ2'!I103</f>
        <v>0</v>
      </c>
      <c r="H103" s="93"/>
      <c r="I103" s="94">
        <f t="shared" si="53"/>
        <v>0</v>
      </c>
      <c r="J103" s="88">
        <f>'[1]Օրինակելի ձև 22թ2'!L103</f>
        <v>0</v>
      </c>
      <c r="K103" s="93"/>
      <c r="L103" s="94">
        <f t="shared" si="54"/>
        <v>0</v>
      </c>
      <c r="M103" s="88">
        <f>'[1]Օրինակելի ձև 22թ2'!O103</f>
        <v>0</v>
      </c>
      <c r="N103" s="93"/>
      <c r="O103" s="94">
        <f t="shared" si="55"/>
        <v>0</v>
      </c>
    </row>
    <row r="104" spans="1:15" s="48" customFormat="1" ht="18">
      <c r="A104" s="77">
        <v>1154500</v>
      </c>
      <c r="B104" s="78" t="s">
        <v>158</v>
      </c>
      <c r="C104" s="92">
        <v>465600</v>
      </c>
      <c r="D104" s="88">
        <f>'[1]Օրինակելի ձև 22թ2'!F104</f>
        <v>0</v>
      </c>
      <c r="E104" s="93"/>
      <c r="F104" s="94">
        <f t="shared" si="52"/>
        <v>0</v>
      </c>
      <c r="G104" s="88">
        <f>'[1]Օրինակելի ձև 22թ2'!I104</f>
        <v>0</v>
      </c>
      <c r="H104" s="93"/>
      <c r="I104" s="94">
        <f t="shared" si="53"/>
        <v>0</v>
      </c>
      <c r="J104" s="88">
        <f>'[1]Օրինակելի ձև 22թ2'!L104</f>
        <v>0</v>
      </c>
      <c r="K104" s="93"/>
      <c r="L104" s="94">
        <f t="shared" si="54"/>
        <v>0</v>
      </c>
      <c r="M104" s="88">
        <f>'[1]Օրինակելի ձև 22թ2'!O104</f>
        <v>0</v>
      </c>
      <c r="N104" s="93"/>
      <c r="O104" s="94">
        <f t="shared" si="55"/>
        <v>0</v>
      </c>
    </row>
    <row r="105" spans="1:15" s="48" customFormat="1" ht="9">
      <c r="A105" s="77">
        <v>1154600</v>
      </c>
      <c r="B105" s="78" t="s">
        <v>159</v>
      </c>
      <c r="C105" s="92">
        <v>465700</v>
      </c>
      <c r="D105" s="88">
        <f>'[1]Օրինակելի ձև 22թ2'!F105</f>
        <v>0</v>
      </c>
      <c r="E105" s="93"/>
      <c r="F105" s="94">
        <f t="shared" si="52"/>
        <v>0</v>
      </c>
      <c r="G105" s="88">
        <f>'[1]Օրինակելի ձև 22թ2'!I105</f>
        <v>0</v>
      </c>
      <c r="H105" s="93"/>
      <c r="I105" s="94">
        <f t="shared" si="53"/>
        <v>0</v>
      </c>
      <c r="J105" s="88">
        <f>'[1]Օրինակելի ձև 22թ2'!L105</f>
        <v>0</v>
      </c>
      <c r="K105" s="93"/>
      <c r="L105" s="94">
        <f t="shared" si="54"/>
        <v>0</v>
      </c>
      <c r="M105" s="88">
        <f>'[1]Օրինակելի ձև 22թ2'!O105</f>
        <v>0</v>
      </c>
      <c r="N105" s="93"/>
      <c r="O105" s="94">
        <f t="shared" si="55"/>
        <v>0</v>
      </c>
    </row>
    <row r="106" spans="1:15" s="63" customFormat="1" ht="18">
      <c r="A106" s="64">
        <v>1160000</v>
      </c>
      <c r="B106" s="65" t="s">
        <v>160</v>
      </c>
      <c r="C106" s="96" t="s">
        <v>66</v>
      </c>
      <c r="D106" s="88">
        <f>'[1]Օրինակելի ձև 22թ2'!F106</f>
        <v>300</v>
      </c>
      <c r="E106" s="97"/>
      <c r="F106" s="98">
        <f>F107+F110</f>
        <v>0</v>
      </c>
      <c r="G106" s="88">
        <f>'[1]Օրինակելի ձև 22թ2'!I106</f>
        <v>300</v>
      </c>
      <c r="H106" s="97"/>
      <c r="I106" s="98">
        <f>I107+I110</f>
        <v>0</v>
      </c>
      <c r="J106" s="88">
        <f>'[1]Օրինակելի ձև 22թ2'!L106</f>
        <v>300</v>
      </c>
      <c r="K106" s="97"/>
      <c r="L106" s="98">
        <f>L107+L110</f>
        <v>0</v>
      </c>
      <c r="M106" s="88">
        <f>'[1]Օրինակելի ձև 22թ2'!O106</f>
        <v>300</v>
      </c>
      <c r="N106" s="97"/>
      <c r="O106" s="98">
        <f>O107+O110</f>
        <v>0</v>
      </c>
    </row>
    <row r="107" spans="1:15" s="91" customFormat="1" ht="9">
      <c r="A107" s="85">
        <v>1161000</v>
      </c>
      <c r="B107" s="86" t="s">
        <v>161</v>
      </c>
      <c r="C107" s="87" t="s">
        <v>69</v>
      </c>
      <c r="D107" s="88">
        <f>'[1]Օրինակելի ձև 22թ2'!F107</f>
        <v>0</v>
      </c>
      <c r="E107" s="89"/>
      <c r="F107" s="90">
        <f>SUM(F108:F109)</f>
        <v>0</v>
      </c>
      <c r="G107" s="88">
        <f>'[1]Օրինակելի ձև 22թ2'!I107</f>
        <v>0</v>
      </c>
      <c r="H107" s="89"/>
      <c r="I107" s="90">
        <f>SUM(I108:I109)</f>
        <v>0</v>
      </c>
      <c r="J107" s="88">
        <f>'[1]Օրինակելի ձև 22թ2'!L107</f>
        <v>0</v>
      </c>
      <c r="K107" s="89"/>
      <c r="L107" s="90">
        <f>SUM(L108:L109)</f>
        <v>0</v>
      </c>
      <c r="M107" s="88">
        <f>'[1]Օրինակելի ձև 22թ2'!O107</f>
        <v>0</v>
      </c>
      <c r="N107" s="89"/>
      <c r="O107" s="90">
        <f>SUM(O108:O109)</f>
        <v>0</v>
      </c>
    </row>
    <row r="108" spans="1:15" s="48" customFormat="1" ht="18">
      <c r="A108" s="77">
        <v>1161100</v>
      </c>
      <c r="B108" s="78" t="s">
        <v>162</v>
      </c>
      <c r="C108" s="92">
        <v>471100</v>
      </c>
      <c r="D108" s="88">
        <f>'[1]Օրինակելի ձև 22թ2'!F108</f>
        <v>0</v>
      </c>
      <c r="E108" s="93"/>
      <c r="F108" s="94">
        <f t="shared" ref="F108:F109" si="56">D108+E108</f>
        <v>0</v>
      </c>
      <c r="G108" s="88">
        <f>'[1]Օրինակելի ձև 22թ2'!I108</f>
        <v>0</v>
      </c>
      <c r="H108" s="93"/>
      <c r="I108" s="94">
        <f t="shared" ref="I108:I109" si="57">G108+H108</f>
        <v>0</v>
      </c>
      <c r="J108" s="88">
        <f>'[1]Օրինակելի ձև 22թ2'!L108</f>
        <v>0</v>
      </c>
      <c r="K108" s="93"/>
      <c r="L108" s="94">
        <f t="shared" ref="L108:L109" si="58">J108+K108</f>
        <v>0</v>
      </c>
      <c r="M108" s="88">
        <f>'[1]Օրինակելի ձև 22թ2'!O108</f>
        <v>0</v>
      </c>
      <c r="N108" s="93"/>
      <c r="O108" s="94">
        <f t="shared" ref="O108:O109" si="59">M108+N108</f>
        <v>0</v>
      </c>
    </row>
    <row r="109" spans="1:15" s="48" customFormat="1" ht="18">
      <c r="A109" s="77">
        <v>1161200</v>
      </c>
      <c r="B109" s="78" t="s">
        <v>163</v>
      </c>
      <c r="C109" s="92">
        <v>471200</v>
      </c>
      <c r="D109" s="88">
        <f>'[1]Օրինակելի ձև 22թ2'!F109</f>
        <v>0</v>
      </c>
      <c r="E109" s="93"/>
      <c r="F109" s="94">
        <f t="shared" si="56"/>
        <v>0</v>
      </c>
      <c r="G109" s="88">
        <f>'[1]Օրինակելի ձև 22թ2'!I109</f>
        <v>0</v>
      </c>
      <c r="H109" s="93"/>
      <c r="I109" s="94">
        <f t="shared" si="57"/>
        <v>0</v>
      </c>
      <c r="J109" s="88">
        <f>'[1]Օրինակելի ձև 22թ2'!L109</f>
        <v>0</v>
      </c>
      <c r="K109" s="93"/>
      <c r="L109" s="94">
        <f t="shared" si="58"/>
        <v>0</v>
      </c>
      <c r="M109" s="88">
        <f>'[1]Օրինակելի ձև 22թ2'!O109</f>
        <v>0</v>
      </c>
      <c r="N109" s="93"/>
      <c r="O109" s="94">
        <f t="shared" si="59"/>
        <v>0</v>
      </c>
    </row>
    <row r="110" spans="1:15" s="91" customFormat="1" ht="18">
      <c r="A110" s="85">
        <v>1162000</v>
      </c>
      <c r="B110" s="86" t="s">
        <v>164</v>
      </c>
      <c r="C110" s="87" t="s">
        <v>69</v>
      </c>
      <c r="D110" s="88">
        <f>'[1]Օրինակելի ձև 22թ2'!F110</f>
        <v>300</v>
      </c>
      <c r="E110" s="89"/>
      <c r="F110" s="90">
        <f>SUM(F111:F119)</f>
        <v>0</v>
      </c>
      <c r="G110" s="88">
        <f>'[1]Օրինակելի ձև 22թ2'!I110</f>
        <v>300</v>
      </c>
      <c r="H110" s="89"/>
      <c r="I110" s="90">
        <f>SUM(I111:I119)</f>
        <v>0</v>
      </c>
      <c r="J110" s="88">
        <f>'[1]Օրինակելի ձև 22թ2'!L110</f>
        <v>300</v>
      </c>
      <c r="K110" s="89"/>
      <c r="L110" s="90">
        <f>SUM(L111:L119)</f>
        <v>0</v>
      </c>
      <c r="M110" s="88">
        <f>'[1]Օրինակելի ձև 22թ2'!O110</f>
        <v>300</v>
      </c>
      <c r="N110" s="89"/>
      <c r="O110" s="90">
        <f>SUM(O111:O119)</f>
        <v>0</v>
      </c>
    </row>
    <row r="111" spans="1:15" s="48" customFormat="1" ht="18">
      <c r="A111" s="77">
        <v>1162100</v>
      </c>
      <c r="B111" s="65" t="s">
        <v>165</v>
      </c>
      <c r="C111" s="92">
        <v>472100</v>
      </c>
      <c r="D111" s="88">
        <f>'[1]Օրինակելի ձև 22թ2'!F111</f>
        <v>0</v>
      </c>
      <c r="E111" s="93"/>
      <c r="F111" s="94">
        <f t="shared" ref="F111:F119" si="60">D111+E111</f>
        <v>0</v>
      </c>
      <c r="G111" s="88">
        <f>'[1]Օրինակելի ձև 22թ2'!I111</f>
        <v>0</v>
      </c>
      <c r="H111" s="93"/>
      <c r="I111" s="94">
        <f t="shared" ref="I111:I119" si="61">G111+H111</f>
        <v>0</v>
      </c>
      <c r="J111" s="88">
        <f>'[1]Օրինակելի ձև 22թ2'!L111</f>
        <v>0</v>
      </c>
      <c r="K111" s="93"/>
      <c r="L111" s="94">
        <f t="shared" ref="L111:L119" si="62">J111+K111</f>
        <v>0</v>
      </c>
      <c r="M111" s="88">
        <f>'[1]Օրինակելի ձև 22թ2'!O111</f>
        <v>0</v>
      </c>
      <c r="N111" s="93"/>
      <c r="O111" s="94">
        <f t="shared" ref="O111:O119" si="63">M111+N111</f>
        <v>0</v>
      </c>
    </row>
    <row r="112" spans="1:15" s="48" customFormat="1" ht="9">
      <c r="A112" s="77">
        <v>1162200</v>
      </c>
      <c r="B112" s="65" t="s">
        <v>166</v>
      </c>
      <c r="C112" s="92">
        <v>472200</v>
      </c>
      <c r="D112" s="88">
        <f>'[1]Օրինակելի ձև 22թ2'!F112</f>
        <v>0</v>
      </c>
      <c r="E112" s="93"/>
      <c r="F112" s="94">
        <f t="shared" si="60"/>
        <v>0</v>
      </c>
      <c r="G112" s="88">
        <f>'[1]Օրինակելի ձև 22թ2'!I112</f>
        <v>0</v>
      </c>
      <c r="H112" s="93"/>
      <c r="I112" s="94">
        <f t="shared" si="61"/>
        <v>0</v>
      </c>
      <c r="J112" s="88">
        <f>'[1]Օրինակելի ձև 22թ2'!L112</f>
        <v>0</v>
      </c>
      <c r="K112" s="93"/>
      <c r="L112" s="94">
        <f t="shared" si="62"/>
        <v>0</v>
      </c>
      <c r="M112" s="88">
        <f>'[1]Օրինակելի ձև 22թ2'!O112</f>
        <v>0</v>
      </c>
      <c r="N112" s="93"/>
      <c r="O112" s="94">
        <f t="shared" si="63"/>
        <v>0</v>
      </c>
    </row>
    <row r="113" spans="1:15" s="48" customFormat="1" ht="9">
      <c r="A113" s="77">
        <v>1162300</v>
      </c>
      <c r="B113" s="65" t="s">
        <v>167</v>
      </c>
      <c r="C113" s="92">
        <v>472300</v>
      </c>
      <c r="D113" s="88">
        <f>'[1]Օրինակելի ձև 22թ2'!F113</f>
        <v>0</v>
      </c>
      <c r="E113" s="93"/>
      <c r="F113" s="94">
        <f t="shared" si="60"/>
        <v>0</v>
      </c>
      <c r="G113" s="88">
        <f>'[1]Օրինակելի ձև 22թ2'!I113</f>
        <v>0</v>
      </c>
      <c r="H113" s="93"/>
      <c r="I113" s="94">
        <f t="shared" si="61"/>
        <v>0</v>
      </c>
      <c r="J113" s="88">
        <f>'[1]Օրինակելի ձև 22թ2'!L113</f>
        <v>0</v>
      </c>
      <c r="K113" s="93"/>
      <c r="L113" s="94">
        <f t="shared" si="62"/>
        <v>0</v>
      </c>
      <c r="M113" s="88">
        <f>'[1]Օրինակելի ձև 22թ2'!O113</f>
        <v>0</v>
      </c>
      <c r="N113" s="93"/>
      <c r="O113" s="94">
        <f t="shared" si="63"/>
        <v>0</v>
      </c>
    </row>
    <row r="114" spans="1:15" s="48" customFormat="1" ht="9">
      <c r="A114" s="77">
        <v>1162400</v>
      </c>
      <c r="B114" s="65" t="s">
        <v>168</v>
      </c>
      <c r="C114" s="92">
        <v>472400</v>
      </c>
      <c r="D114" s="88">
        <f>'[1]Օրինակելի ձև 22թ2'!F114</f>
        <v>0</v>
      </c>
      <c r="E114" s="93"/>
      <c r="F114" s="94">
        <f t="shared" si="60"/>
        <v>0</v>
      </c>
      <c r="G114" s="88">
        <f>'[1]Օրինակելի ձև 22թ2'!I114</f>
        <v>0</v>
      </c>
      <c r="H114" s="93"/>
      <c r="I114" s="94">
        <f t="shared" si="61"/>
        <v>0</v>
      </c>
      <c r="J114" s="88">
        <f>'[1]Օրինակելի ձև 22թ2'!L114</f>
        <v>0</v>
      </c>
      <c r="K114" s="93"/>
      <c r="L114" s="94">
        <f t="shared" si="62"/>
        <v>0</v>
      </c>
      <c r="M114" s="88">
        <f>'[1]Օրինակելի ձև 22թ2'!O114</f>
        <v>0</v>
      </c>
      <c r="N114" s="93"/>
      <c r="O114" s="94">
        <f t="shared" si="63"/>
        <v>0</v>
      </c>
    </row>
    <row r="115" spans="1:15" s="48" customFormat="1" ht="18">
      <c r="A115" s="77">
        <v>1162500</v>
      </c>
      <c r="B115" s="65" t="s">
        <v>169</v>
      </c>
      <c r="C115" s="92">
        <v>472500</v>
      </c>
      <c r="D115" s="88">
        <f>'[1]Օրինակելի ձև 22թ2'!F115</f>
        <v>0</v>
      </c>
      <c r="E115" s="93"/>
      <c r="F115" s="94">
        <f t="shared" si="60"/>
        <v>0</v>
      </c>
      <c r="G115" s="88">
        <f>'[1]Օրինակելի ձև 22թ2'!I115</f>
        <v>0</v>
      </c>
      <c r="H115" s="93"/>
      <c r="I115" s="94">
        <f t="shared" si="61"/>
        <v>0</v>
      </c>
      <c r="J115" s="88">
        <f>'[1]Օրինակելի ձև 22թ2'!L115</f>
        <v>0</v>
      </c>
      <c r="K115" s="93"/>
      <c r="L115" s="94">
        <f t="shared" si="62"/>
        <v>0</v>
      </c>
      <c r="M115" s="88">
        <f>'[1]Օրինակելի ձև 22թ2'!O115</f>
        <v>0</v>
      </c>
      <c r="N115" s="93"/>
      <c r="O115" s="94">
        <f t="shared" si="63"/>
        <v>0</v>
      </c>
    </row>
    <row r="116" spans="1:15" s="48" customFormat="1" ht="9">
      <c r="A116" s="77">
        <v>1162600</v>
      </c>
      <c r="B116" s="65" t="s">
        <v>170</v>
      </c>
      <c r="C116" s="92">
        <v>472600</v>
      </c>
      <c r="D116" s="88">
        <f>'[1]Օրինակելի ձև 22թ2'!F116</f>
        <v>0</v>
      </c>
      <c r="E116" s="93"/>
      <c r="F116" s="94">
        <f t="shared" si="60"/>
        <v>0</v>
      </c>
      <c r="G116" s="88">
        <f>'[1]Օրինակելի ձև 22թ2'!I116</f>
        <v>0</v>
      </c>
      <c r="H116" s="93"/>
      <c r="I116" s="94">
        <f t="shared" si="61"/>
        <v>0</v>
      </c>
      <c r="J116" s="88">
        <f>'[1]Օրինակելի ձև 22թ2'!L116</f>
        <v>0</v>
      </c>
      <c r="K116" s="93"/>
      <c r="L116" s="94">
        <f t="shared" si="62"/>
        <v>0</v>
      </c>
      <c r="M116" s="88">
        <f>'[1]Օրինակելի ձև 22թ2'!O116</f>
        <v>0</v>
      </c>
      <c r="N116" s="93"/>
      <c r="O116" s="94">
        <f t="shared" si="63"/>
        <v>0</v>
      </c>
    </row>
    <row r="117" spans="1:15" s="48" customFormat="1" ht="18">
      <c r="A117" s="77">
        <v>1162700</v>
      </c>
      <c r="B117" s="65" t="s">
        <v>171</v>
      </c>
      <c r="C117" s="92">
        <v>472700</v>
      </c>
      <c r="D117" s="88">
        <f>'[1]Օրինակելի ձև 22թ2'!F117</f>
        <v>0</v>
      </c>
      <c r="E117" s="93"/>
      <c r="F117" s="94">
        <f t="shared" si="60"/>
        <v>0</v>
      </c>
      <c r="G117" s="88">
        <f>'[1]Օրինակելի ձև 22թ2'!I117</f>
        <v>0</v>
      </c>
      <c r="H117" s="93"/>
      <c r="I117" s="94">
        <f t="shared" si="61"/>
        <v>0</v>
      </c>
      <c r="J117" s="88">
        <f>'[1]Օրինակելի ձև 22թ2'!L117</f>
        <v>0</v>
      </c>
      <c r="K117" s="93"/>
      <c r="L117" s="94">
        <f t="shared" si="62"/>
        <v>0</v>
      </c>
      <c r="M117" s="88">
        <f>'[1]Օրինակելի ձև 22թ2'!O117</f>
        <v>0</v>
      </c>
      <c r="N117" s="93"/>
      <c r="O117" s="94">
        <f t="shared" si="63"/>
        <v>0</v>
      </c>
    </row>
    <row r="118" spans="1:15" s="48" customFormat="1" ht="9">
      <c r="A118" s="77">
        <v>1162800</v>
      </c>
      <c r="B118" s="65" t="s">
        <v>172</v>
      </c>
      <c r="C118" s="92">
        <v>472800</v>
      </c>
      <c r="D118" s="88">
        <f>'[1]Օրինակելի ձև 22թ2'!F118</f>
        <v>0</v>
      </c>
      <c r="E118" s="93"/>
      <c r="F118" s="94">
        <f t="shared" si="60"/>
        <v>0</v>
      </c>
      <c r="G118" s="88">
        <f>'[1]Օրինակելի ձև 22թ2'!I118</f>
        <v>0</v>
      </c>
      <c r="H118" s="93"/>
      <c r="I118" s="94">
        <f t="shared" si="61"/>
        <v>0</v>
      </c>
      <c r="J118" s="88">
        <f>'[1]Օրինակելի ձև 22թ2'!L118</f>
        <v>0</v>
      </c>
      <c r="K118" s="93"/>
      <c r="L118" s="94">
        <f t="shared" si="62"/>
        <v>0</v>
      </c>
      <c r="M118" s="88">
        <f>'[1]Օրինակելի ձև 22թ2'!O118</f>
        <v>0</v>
      </c>
      <c r="N118" s="93"/>
      <c r="O118" s="94">
        <f t="shared" si="63"/>
        <v>0</v>
      </c>
    </row>
    <row r="119" spans="1:15" s="48" customFormat="1" ht="9">
      <c r="A119" s="77">
        <v>1162900</v>
      </c>
      <c r="B119" s="65" t="s">
        <v>173</v>
      </c>
      <c r="C119" s="92">
        <v>472900</v>
      </c>
      <c r="D119" s="88">
        <f>'[1]Օրինակելի ձև 22թ2'!F119</f>
        <v>300</v>
      </c>
      <c r="E119" s="93">
        <v>-300</v>
      </c>
      <c r="F119" s="94">
        <f t="shared" si="60"/>
        <v>0</v>
      </c>
      <c r="G119" s="88">
        <f>'[1]Օրինակելի ձև 22թ2'!I119</f>
        <v>300</v>
      </c>
      <c r="H119" s="93">
        <v>-300</v>
      </c>
      <c r="I119" s="94">
        <f t="shared" si="61"/>
        <v>0</v>
      </c>
      <c r="J119" s="88">
        <f>'[1]Օրինակելի ձև 22թ2'!L119</f>
        <v>300</v>
      </c>
      <c r="K119" s="93">
        <v>-300</v>
      </c>
      <c r="L119" s="94">
        <f t="shared" si="62"/>
        <v>0</v>
      </c>
      <c r="M119" s="88">
        <f>'[1]Օրինակելի ձև 22թ2'!O119</f>
        <v>300</v>
      </c>
      <c r="N119" s="93">
        <v>-300</v>
      </c>
      <c r="O119" s="94">
        <f t="shared" si="63"/>
        <v>0</v>
      </c>
    </row>
    <row r="120" spans="1:15" s="63" customFormat="1" ht="18">
      <c r="A120" s="64">
        <v>1170000</v>
      </c>
      <c r="B120" s="65" t="s">
        <v>174</v>
      </c>
      <c r="C120" s="96" t="s">
        <v>69</v>
      </c>
      <c r="D120" s="88">
        <f>'[1]Օրինակելի ձև 22թ2'!F120</f>
        <v>600</v>
      </c>
      <c r="E120" s="97"/>
      <c r="F120" s="98">
        <f>F121+F124+F129+F131+F134+F136+F138</f>
        <v>200</v>
      </c>
      <c r="G120" s="88">
        <f>'[1]Օրինակելի ձև 22թ2'!I120</f>
        <v>600</v>
      </c>
      <c r="H120" s="97"/>
      <c r="I120" s="98">
        <f>I121+I124+I129+I131+I134+I136+I138</f>
        <v>200</v>
      </c>
      <c r="J120" s="88">
        <f>'[1]Օրինակելի ձև 22թ2'!L120</f>
        <v>600</v>
      </c>
      <c r="K120" s="97"/>
      <c r="L120" s="98">
        <f>L121+L124+L129+L131+L134+L136+L138</f>
        <v>200</v>
      </c>
      <c r="M120" s="88">
        <f>'[1]Օրինակելի ձև 22թ2'!O120</f>
        <v>700</v>
      </c>
      <c r="N120" s="97"/>
      <c r="O120" s="98">
        <f>O121+O124+O129+O131+O134+O136+O138</f>
        <v>300</v>
      </c>
    </row>
    <row r="121" spans="1:15" s="91" customFormat="1" ht="18">
      <c r="A121" s="85">
        <v>1171000</v>
      </c>
      <c r="B121" s="86" t="s">
        <v>175</v>
      </c>
      <c r="C121" s="87" t="s">
        <v>69</v>
      </c>
      <c r="D121" s="88">
        <f>'[1]Օրինակելի ձև 22թ2'!F121</f>
        <v>0</v>
      </c>
      <c r="E121" s="89"/>
      <c r="F121" s="90">
        <f>SUM(F122:F123)</f>
        <v>0</v>
      </c>
      <c r="G121" s="88">
        <f>'[1]Օրինակելի ձև 22թ2'!I121</f>
        <v>0</v>
      </c>
      <c r="H121" s="89"/>
      <c r="I121" s="90">
        <f>SUM(I122:I123)</f>
        <v>0</v>
      </c>
      <c r="J121" s="88">
        <f>'[1]Օրինակելի ձև 22թ2'!L121</f>
        <v>0</v>
      </c>
      <c r="K121" s="89"/>
      <c r="L121" s="90">
        <f>SUM(L122:L123)</f>
        <v>0</v>
      </c>
      <c r="M121" s="88">
        <f>'[1]Օրինակելի ձև 22թ2'!O121</f>
        <v>0</v>
      </c>
      <c r="N121" s="89"/>
      <c r="O121" s="90">
        <f>SUM(O122:O123)</f>
        <v>0</v>
      </c>
    </row>
    <row r="122" spans="1:15" s="48" customFormat="1" ht="27">
      <c r="A122" s="77">
        <v>1171100</v>
      </c>
      <c r="B122" s="65" t="s">
        <v>176</v>
      </c>
      <c r="C122" s="92">
        <v>481100</v>
      </c>
      <c r="D122" s="88">
        <f>'[1]Օրինակելի ձև 22թ2'!F122</f>
        <v>0</v>
      </c>
      <c r="E122" s="93"/>
      <c r="F122" s="94">
        <f t="shared" ref="F122:F123" si="64">D122+E122</f>
        <v>0</v>
      </c>
      <c r="G122" s="88">
        <f>'[1]Օրինակելի ձև 22թ2'!I122</f>
        <v>0</v>
      </c>
      <c r="H122" s="93"/>
      <c r="I122" s="94">
        <f t="shared" ref="I122:I123" si="65">G122+H122</f>
        <v>0</v>
      </c>
      <c r="J122" s="88">
        <f>'[1]Օրինակելի ձև 22թ2'!L122</f>
        <v>0</v>
      </c>
      <c r="K122" s="93"/>
      <c r="L122" s="94">
        <f t="shared" ref="L122:L123" si="66">J122+K122</f>
        <v>0</v>
      </c>
      <c r="M122" s="88">
        <f>'[1]Օրինակելի ձև 22թ2'!O122</f>
        <v>0</v>
      </c>
      <c r="N122" s="93"/>
      <c r="O122" s="94">
        <f t="shared" ref="O122:O123" si="67">M122+N122</f>
        <v>0</v>
      </c>
    </row>
    <row r="123" spans="1:15" s="48" customFormat="1" ht="18">
      <c r="A123" s="77">
        <v>1171200</v>
      </c>
      <c r="B123" s="65" t="s">
        <v>177</v>
      </c>
      <c r="C123" s="92">
        <v>481900</v>
      </c>
      <c r="D123" s="88">
        <f>'[1]Օրինակելի ձև 22թ2'!F123</f>
        <v>0</v>
      </c>
      <c r="E123" s="93"/>
      <c r="F123" s="94">
        <f t="shared" si="64"/>
        <v>0</v>
      </c>
      <c r="G123" s="88">
        <f>'[1]Օրինակելի ձև 22թ2'!I123</f>
        <v>0</v>
      </c>
      <c r="H123" s="93"/>
      <c r="I123" s="94">
        <f t="shared" si="65"/>
        <v>0</v>
      </c>
      <c r="J123" s="88">
        <f>'[1]Օրինակելի ձև 22թ2'!L123</f>
        <v>0</v>
      </c>
      <c r="K123" s="93"/>
      <c r="L123" s="94">
        <f t="shared" si="66"/>
        <v>0</v>
      </c>
      <c r="M123" s="88">
        <f>'[1]Օրինակելի ձև 22թ2'!O123</f>
        <v>0</v>
      </c>
      <c r="N123" s="93"/>
      <c r="O123" s="94">
        <f t="shared" si="67"/>
        <v>0</v>
      </c>
    </row>
    <row r="124" spans="1:15" s="91" customFormat="1" ht="27">
      <c r="A124" s="85">
        <v>1172000</v>
      </c>
      <c r="B124" s="86" t="s">
        <v>178</v>
      </c>
      <c r="C124" s="87" t="s">
        <v>69</v>
      </c>
      <c r="D124" s="88">
        <f>'[1]Օրինակելի ձև 22թ2'!F124</f>
        <v>600</v>
      </c>
      <c r="E124" s="89"/>
      <c r="F124" s="90">
        <f>SUM(F125:F128)</f>
        <v>200</v>
      </c>
      <c r="G124" s="88">
        <f>'[1]Օրինակելի ձև 22թ2'!I124</f>
        <v>600</v>
      </c>
      <c r="H124" s="89"/>
      <c r="I124" s="90">
        <f>SUM(I125:I128)</f>
        <v>200</v>
      </c>
      <c r="J124" s="88">
        <f>'[1]Օրինակելի ձև 22թ2'!L124</f>
        <v>600</v>
      </c>
      <c r="K124" s="89"/>
      <c r="L124" s="90">
        <f>SUM(L125:L128)</f>
        <v>200</v>
      </c>
      <c r="M124" s="88">
        <f>'[1]Օրինակելի ձև 22թ2'!O124</f>
        <v>700</v>
      </c>
      <c r="N124" s="89"/>
      <c r="O124" s="90">
        <f>SUM(O125:O128)</f>
        <v>300</v>
      </c>
    </row>
    <row r="125" spans="1:15" s="48" customFormat="1" ht="9">
      <c r="A125" s="77">
        <v>1172100</v>
      </c>
      <c r="B125" s="78" t="s">
        <v>179</v>
      </c>
      <c r="C125" s="92">
        <v>482100</v>
      </c>
      <c r="D125" s="88">
        <f>'[1]Օրինակելի ձև 22թ2'!F125</f>
        <v>0</v>
      </c>
      <c r="E125" s="93"/>
      <c r="F125" s="94">
        <f t="shared" ref="F125:F128" si="68">D125+E125</f>
        <v>0</v>
      </c>
      <c r="G125" s="88">
        <f>'[1]Օրինակելի ձև 22թ2'!I125</f>
        <v>0</v>
      </c>
      <c r="H125" s="93"/>
      <c r="I125" s="94">
        <f t="shared" ref="I125:I128" si="69">G125+H125</f>
        <v>0</v>
      </c>
      <c r="J125" s="88">
        <f>'[1]Օրինակելի ձև 22թ2'!L125</f>
        <v>0</v>
      </c>
      <c r="K125" s="93"/>
      <c r="L125" s="94">
        <f t="shared" ref="L125:L128" si="70">J125+K125</f>
        <v>0</v>
      </c>
      <c r="M125" s="88">
        <f>'[1]Օրինակելի ձև 22թ2'!O125</f>
        <v>0</v>
      </c>
      <c r="N125" s="93"/>
      <c r="O125" s="94">
        <f t="shared" ref="O125:O128" si="71">M125+N125</f>
        <v>0</v>
      </c>
    </row>
    <row r="126" spans="1:15" s="48" customFormat="1" ht="9">
      <c r="A126" s="77">
        <v>1172200</v>
      </c>
      <c r="B126" s="78" t="s">
        <v>180</v>
      </c>
      <c r="C126" s="92">
        <v>482200</v>
      </c>
      <c r="D126" s="88">
        <f>'[1]Օրինակելի ձև 22թ2'!F126</f>
        <v>0</v>
      </c>
      <c r="E126" s="93"/>
      <c r="F126" s="94">
        <f t="shared" si="68"/>
        <v>0</v>
      </c>
      <c r="G126" s="88">
        <f>'[1]Օրինակելի ձև 22թ2'!I126</f>
        <v>0</v>
      </c>
      <c r="H126" s="93"/>
      <c r="I126" s="94">
        <f t="shared" si="69"/>
        <v>0</v>
      </c>
      <c r="J126" s="88">
        <f>'[1]Օրինակելի ձև 22թ2'!L126</f>
        <v>0</v>
      </c>
      <c r="K126" s="93"/>
      <c r="L126" s="94">
        <f t="shared" si="70"/>
        <v>0</v>
      </c>
      <c r="M126" s="88">
        <f>'[1]Օրինակելի ձև 22թ2'!O126</f>
        <v>0</v>
      </c>
      <c r="N126" s="93"/>
      <c r="O126" s="94">
        <f t="shared" si="71"/>
        <v>0</v>
      </c>
    </row>
    <row r="127" spans="1:15" s="48" customFormat="1" ht="9">
      <c r="A127" s="77">
        <v>1172300</v>
      </c>
      <c r="B127" s="65" t="s">
        <v>181</v>
      </c>
      <c r="C127" s="92">
        <v>482300</v>
      </c>
      <c r="D127" s="88">
        <f>'[1]Օրինակելի ձև 22թ2'!F127</f>
        <v>600</v>
      </c>
      <c r="E127" s="93">
        <v>-400</v>
      </c>
      <c r="F127" s="94">
        <f t="shared" si="68"/>
        <v>200</v>
      </c>
      <c r="G127" s="88">
        <f>'[1]Օրինակելի ձև 22թ2'!I127</f>
        <v>600</v>
      </c>
      <c r="H127" s="93">
        <v>-400</v>
      </c>
      <c r="I127" s="94">
        <f t="shared" si="69"/>
        <v>200</v>
      </c>
      <c r="J127" s="88">
        <f>'[1]Օրինակելի ձև 22թ2'!L127</f>
        <v>600</v>
      </c>
      <c r="K127" s="93">
        <v>-400</v>
      </c>
      <c r="L127" s="94">
        <f t="shared" si="70"/>
        <v>200</v>
      </c>
      <c r="M127" s="88">
        <f>'[1]Օրինակելի ձև 22թ2'!O127</f>
        <v>700</v>
      </c>
      <c r="N127" s="93">
        <v>-400</v>
      </c>
      <c r="O127" s="94">
        <f t="shared" si="71"/>
        <v>300</v>
      </c>
    </row>
    <row r="128" spans="1:15" s="48" customFormat="1" ht="18">
      <c r="A128" s="77">
        <v>1172400</v>
      </c>
      <c r="B128" s="65" t="s">
        <v>182</v>
      </c>
      <c r="C128" s="92">
        <v>482400</v>
      </c>
      <c r="D128" s="88">
        <f>'[1]Օրինակելի ձև 22թ2'!F128</f>
        <v>0</v>
      </c>
      <c r="E128" s="93"/>
      <c r="F128" s="94">
        <f t="shared" si="68"/>
        <v>0</v>
      </c>
      <c r="G128" s="88">
        <f>'[1]Օրինակելի ձև 22թ2'!I128</f>
        <v>0</v>
      </c>
      <c r="H128" s="93"/>
      <c r="I128" s="94">
        <f t="shared" si="69"/>
        <v>0</v>
      </c>
      <c r="J128" s="88">
        <f>'[1]Օրինակելի ձև 22թ2'!L128</f>
        <v>0</v>
      </c>
      <c r="K128" s="93"/>
      <c r="L128" s="94">
        <f t="shared" si="70"/>
        <v>0</v>
      </c>
      <c r="M128" s="88">
        <f>'[1]Օրինակելի ձև 22թ2'!O128</f>
        <v>0</v>
      </c>
      <c r="N128" s="93"/>
      <c r="O128" s="94">
        <f t="shared" si="71"/>
        <v>0</v>
      </c>
    </row>
    <row r="129" spans="1:15" s="91" customFormat="1" ht="18">
      <c r="A129" s="85">
        <v>1173000</v>
      </c>
      <c r="B129" s="86" t="s">
        <v>183</v>
      </c>
      <c r="C129" s="87" t="s">
        <v>69</v>
      </c>
      <c r="D129" s="88">
        <f>'[1]Օրինակելի ձև 22թ2'!F129</f>
        <v>0</v>
      </c>
      <c r="E129" s="89"/>
      <c r="F129" s="90">
        <f>F130</f>
        <v>0</v>
      </c>
      <c r="G129" s="88">
        <f>'[1]Օրինակելի ձև 22թ2'!I129</f>
        <v>0</v>
      </c>
      <c r="H129" s="89"/>
      <c r="I129" s="90">
        <f>I130</f>
        <v>0</v>
      </c>
      <c r="J129" s="88">
        <f>'[1]Օրինակելի ձև 22թ2'!L129</f>
        <v>0</v>
      </c>
      <c r="K129" s="89"/>
      <c r="L129" s="90">
        <f>L130</f>
        <v>0</v>
      </c>
      <c r="M129" s="88">
        <f>'[1]Օրինակելի ձև 22թ2'!O129</f>
        <v>0</v>
      </c>
      <c r="N129" s="89"/>
      <c r="O129" s="90">
        <f>O130</f>
        <v>0</v>
      </c>
    </row>
    <row r="130" spans="1:15" s="48" customFormat="1" ht="18">
      <c r="A130" s="77">
        <v>1173100</v>
      </c>
      <c r="B130" s="78" t="s">
        <v>184</v>
      </c>
      <c r="C130" s="92">
        <v>483100</v>
      </c>
      <c r="D130" s="88">
        <f>'[1]Օրինակելի ձև 22թ2'!F130</f>
        <v>0</v>
      </c>
      <c r="E130" s="93"/>
      <c r="F130" s="94">
        <f>D130+E130</f>
        <v>0</v>
      </c>
      <c r="G130" s="88">
        <f>'[1]Օրինակելի ձև 22թ2'!I130</f>
        <v>0</v>
      </c>
      <c r="H130" s="93"/>
      <c r="I130" s="94">
        <f>G130+H130</f>
        <v>0</v>
      </c>
      <c r="J130" s="88">
        <f>'[1]Օրինակելի ձև 22թ2'!L130</f>
        <v>0</v>
      </c>
      <c r="K130" s="93"/>
      <c r="L130" s="94">
        <f>J130+K130</f>
        <v>0</v>
      </c>
      <c r="M130" s="88">
        <f>'[1]Օրինակելի ձև 22թ2'!O130</f>
        <v>0</v>
      </c>
      <c r="N130" s="93"/>
      <c r="O130" s="94">
        <f>M130+N130</f>
        <v>0</v>
      </c>
    </row>
    <row r="131" spans="1:15" s="91" customFormat="1" ht="27">
      <c r="A131" s="85">
        <v>1174000</v>
      </c>
      <c r="B131" s="86" t="s">
        <v>185</v>
      </c>
      <c r="C131" s="87" t="s">
        <v>69</v>
      </c>
      <c r="D131" s="88">
        <f>'[1]Օրինակելի ձև 22թ2'!F131</f>
        <v>0</v>
      </c>
      <c r="E131" s="89"/>
      <c r="F131" s="90">
        <f>SUM(F132:F133)</f>
        <v>0</v>
      </c>
      <c r="G131" s="88">
        <f>'[1]Օրինակելի ձև 22թ2'!I131</f>
        <v>0</v>
      </c>
      <c r="H131" s="89"/>
      <c r="I131" s="90">
        <f>SUM(I132:I133)</f>
        <v>0</v>
      </c>
      <c r="J131" s="88">
        <f>'[1]Օրինակելի ձև 22թ2'!L131</f>
        <v>0</v>
      </c>
      <c r="K131" s="89"/>
      <c r="L131" s="90">
        <f>SUM(L132:L133)</f>
        <v>0</v>
      </c>
      <c r="M131" s="88">
        <f>'[1]Օրինակելի ձև 22թ2'!O131</f>
        <v>0</v>
      </c>
      <c r="N131" s="89"/>
      <c r="O131" s="90">
        <f>SUM(O132:O133)</f>
        <v>0</v>
      </c>
    </row>
    <row r="132" spans="1:15" s="48" customFormat="1" ht="18">
      <c r="A132" s="77">
        <v>1174100</v>
      </c>
      <c r="B132" s="78" t="s">
        <v>186</v>
      </c>
      <c r="C132" s="92">
        <v>484100</v>
      </c>
      <c r="D132" s="88">
        <f>'[1]Օրինակելի ձև 22թ2'!F132</f>
        <v>0</v>
      </c>
      <c r="E132" s="93"/>
      <c r="F132" s="94">
        <f t="shared" ref="F132:F133" si="72">D132+E132</f>
        <v>0</v>
      </c>
      <c r="G132" s="88">
        <f>'[1]Օրինակելի ձև 22թ2'!I132</f>
        <v>0</v>
      </c>
      <c r="H132" s="93"/>
      <c r="I132" s="94">
        <f t="shared" ref="I132:I133" si="73">G132+H132</f>
        <v>0</v>
      </c>
      <c r="J132" s="88">
        <f>'[1]Օրինակելի ձև 22թ2'!L132</f>
        <v>0</v>
      </c>
      <c r="K132" s="93"/>
      <c r="L132" s="94">
        <f t="shared" ref="L132:L133" si="74">J132+K132</f>
        <v>0</v>
      </c>
      <c r="M132" s="88">
        <f>'[1]Օրինակելի ձև 22թ2'!O132</f>
        <v>0</v>
      </c>
      <c r="N132" s="93"/>
      <c r="O132" s="94">
        <f t="shared" ref="O132:O133" si="75">M132+N132</f>
        <v>0</v>
      </c>
    </row>
    <row r="133" spans="1:15" s="48" customFormat="1" ht="18">
      <c r="A133" s="77">
        <v>1174200</v>
      </c>
      <c r="B133" s="78" t="s">
        <v>187</v>
      </c>
      <c r="C133" s="92">
        <v>484200</v>
      </c>
      <c r="D133" s="88">
        <f>'[1]Օրինակելի ձև 22թ2'!F133</f>
        <v>0</v>
      </c>
      <c r="E133" s="93"/>
      <c r="F133" s="94">
        <f t="shared" si="72"/>
        <v>0</v>
      </c>
      <c r="G133" s="88">
        <f>'[1]Օրինակելի ձև 22թ2'!I133</f>
        <v>0</v>
      </c>
      <c r="H133" s="93"/>
      <c r="I133" s="94">
        <f t="shared" si="73"/>
        <v>0</v>
      </c>
      <c r="J133" s="88">
        <f>'[1]Օրինակելի ձև 22թ2'!L133</f>
        <v>0</v>
      </c>
      <c r="K133" s="93"/>
      <c r="L133" s="94">
        <f t="shared" si="74"/>
        <v>0</v>
      </c>
      <c r="M133" s="88">
        <f>'[1]Օրինակելի ձև 22թ2'!O133</f>
        <v>0</v>
      </c>
      <c r="N133" s="93"/>
      <c r="O133" s="94">
        <f t="shared" si="75"/>
        <v>0</v>
      </c>
    </row>
    <row r="134" spans="1:15" s="91" customFormat="1" ht="27">
      <c r="A134" s="85">
        <v>1175000</v>
      </c>
      <c r="B134" s="86" t="s">
        <v>188</v>
      </c>
      <c r="C134" s="87" t="s">
        <v>69</v>
      </c>
      <c r="D134" s="88">
        <f>'[1]Օրինակելի ձև 22թ2'!F134</f>
        <v>0</v>
      </c>
      <c r="E134" s="89"/>
      <c r="F134" s="90">
        <f>F135</f>
        <v>0</v>
      </c>
      <c r="G134" s="88">
        <f>'[1]Օրինակելի ձև 22թ2'!I134</f>
        <v>0</v>
      </c>
      <c r="H134" s="89"/>
      <c r="I134" s="90">
        <f>I135</f>
        <v>0</v>
      </c>
      <c r="J134" s="88">
        <f>'[1]Օրինակելի ձև 22թ2'!L134</f>
        <v>0</v>
      </c>
      <c r="K134" s="89"/>
      <c r="L134" s="90">
        <f>L135</f>
        <v>0</v>
      </c>
      <c r="M134" s="88">
        <f>'[1]Օրինակելի ձև 22թ2'!O134</f>
        <v>0</v>
      </c>
      <c r="N134" s="89"/>
      <c r="O134" s="90">
        <f>O135</f>
        <v>0</v>
      </c>
    </row>
    <row r="135" spans="1:15" s="48" customFormat="1" ht="18">
      <c r="A135" s="77">
        <v>1175100</v>
      </c>
      <c r="B135" s="65" t="s">
        <v>189</v>
      </c>
      <c r="C135" s="92">
        <v>485100</v>
      </c>
      <c r="D135" s="88">
        <f>'[1]Օրինակելի ձև 22թ2'!F135</f>
        <v>0</v>
      </c>
      <c r="E135" s="93"/>
      <c r="F135" s="94">
        <f>D135+E135</f>
        <v>0</v>
      </c>
      <c r="G135" s="88">
        <f>'[1]Օրինակելի ձև 22թ2'!I135</f>
        <v>0</v>
      </c>
      <c r="H135" s="93"/>
      <c r="I135" s="94">
        <f>G135+H135</f>
        <v>0</v>
      </c>
      <c r="J135" s="88">
        <f>'[1]Օրինակելի ձև 22թ2'!L135</f>
        <v>0</v>
      </c>
      <c r="K135" s="93"/>
      <c r="L135" s="94">
        <f>J135+K135</f>
        <v>0</v>
      </c>
      <c r="M135" s="88">
        <f>'[1]Օրինակելի ձև 22թ2'!O135</f>
        <v>0</v>
      </c>
      <c r="N135" s="93"/>
      <c r="O135" s="94">
        <f>M135+N135</f>
        <v>0</v>
      </c>
    </row>
    <row r="136" spans="1:15" s="91" customFormat="1" ht="9">
      <c r="A136" s="85">
        <v>1176000</v>
      </c>
      <c r="B136" s="86" t="s">
        <v>190</v>
      </c>
      <c r="C136" s="87" t="s">
        <v>69</v>
      </c>
      <c r="D136" s="88">
        <f>'[1]Օրինակելի ձև 22թ2'!F136</f>
        <v>0</v>
      </c>
      <c r="E136" s="89"/>
      <c r="F136" s="90">
        <f>F137</f>
        <v>0</v>
      </c>
      <c r="G136" s="88">
        <f>'[1]Օրինակելի ձև 22թ2'!I136</f>
        <v>0</v>
      </c>
      <c r="H136" s="89"/>
      <c r="I136" s="90">
        <f>I137</f>
        <v>0</v>
      </c>
      <c r="J136" s="88">
        <f>'[1]Օրինակելի ձև 22թ2'!L136</f>
        <v>0</v>
      </c>
      <c r="K136" s="89"/>
      <c r="L136" s="90">
        <f>L137</f>
        <v>0</v>
      </c>
      <c r="M136" s="88">
        <f>'[1]Օրինակելի ձև 22թ2'!O136</f>
        <v>0</v>
      </c>
      <c r="N136" s="89"/>
      <c r="O136" s="90">
        <f>O137</f>
        <v>0</v>
      </c>
    </row>
    <row r="137" spans="1:15" s="48" customFormat="1" ht="9">
      <c r="A137" s="77">
        <v>1176100</v>
      </c>
      <c r="B137" s="65" t="s">
        <v>191</v>
      </c>
      <c r="C137" s="92">
        <v>486100</v>
      </c>
      <c r="D137" s="88">
        <f>'[1]Օրինակելի ձև 22թ2'!F137</f>
        <v>0</v>
      </c>
      <c r="E137" s="93"/>
      <c r="F137" s="94">
        <f>D137+E137</f>
        <v>0</v>
      </c>
      <c r="G137" s="88">
        <f>'[1]Օրինակելի ձև 22թ2'!I137</f>
        <v>0</v>
      </c>
      <c r="H137" s="93"/>
      <c r="I137" s="94">
        <f>G137+H137</f>
        <v>0</v>
      </c>
      <c r="J137" s="88">
        <f>'[1]Օրինակելի ձև 22թ2'!L137</f>
        <v>0</v>
      </c>
      <c r="K137" s="93"/>
      <c r="L137" s="94">
        <f>J137+K137</f>
        <v>0</v>
      </c>
      <c r="M137" s="88">
        <f>'[1]Օրինակելի ձև 22թ2'!O137</f>
        <v>0</v>
      </c>
      <c r="N137" s="93"/>
      <c r="O137" s="94">
        <f>M137+N137</f>
        <v>0</v>
      </c>
    </row>
    <row r="138" spans="1:15" s="91" customFormat="1" ht="9">
      <c r="A138" s="85">
        <v>1177000</v>
      </c>
      <c r="B138" s="86" t="s">
        <v>192</v>
      </c>
      <c r="C138" s="87" t="s">
        <v>69</v>
      </c>
      <c r="D138" s="88">
        <f>'[1]Օրինակելի ձև 22թ2'!F138</f>
        <v>0</v>
      </c>
      <c r="E138" s="89"/>
      <c r="F138" s="90">
        <f>F139</f>
        <v>0</v>
      </c>
      <c r="G138" s="88">
        <f>'[1]Օրինակելի ձև 22թ2'!I138</f>
        <v>0</v>
      </c>
      <c r="H138" s="89"/>
      <c r="I138" s="90">
        <f>I139</f>
        <v>0</v>
      </c>
      <c r="J138" s="88">
        <f>'[1]Օրինակելի ձև 22թ2'!L138</f>
        <v>0</v>
      </c>
      <c r="K138" s="89"/>
      <c r="L138" s="90">
        <f>L139</f>
        <v>0</v>
      </c>
      <c r="M138" s="88">
        <f>'[1]Օրինակելի ձև 22թ2'!O138</f>
        <v>0</v>
      </c>
      <c r="N138" s="89"/>
      <c r="O138" s="90">
        <f>O139</f>
        <v>0</v>
      </c>
    </row>
    <row r="139" spans="1:15" s="48" customFormat="1" ht="9">
      <c r="A139" s="77">
        <v>1177100</v>
      </c>
      <c r="B139" s="65" t="s">
        <v>193</v>
      </c>
      <c r="C139" s="92">
        <v>489100</v>
      </c>
      <c r="D139" s="88">
        <f>'[1]Օրինակելի ձև 22թ2'!F139</f>
        <v>0</v>
      </c>
      <c r="E139" s="93"/>
      <c r="F139" s="94">
        <f>D139+E139</f>
        <v>0</v>
      </c>
      <c r="G139" s="88">
        <f>'[1]Օրինակելի ձև 22թ2'!I139</f>
        <v>0</v>
      </c>
      <c r="H139" s="93"/>
      <c r="I139" s="94">
        <f>G139+H139</f>
        <v>0</v>
      </c>
      <c r="J139" s="88">
        <f>'[1]Օրինակելի ձև 22թ2'!L139</f>
        <v>0</v>
      </c>
      <c r="K139" s="93"/>
      <c r="L139" s="94">
        <f>J139+K139</f>
        <v>0</v>
      </c>
      <c r="M139" s="88">
        <f>'[1]Օրինակելի ձև 22թ2'!O139</f>
        <v>0</v>
      </c>
      <c r="N139" s="93"/>
      <c r="O139" s="94">
        <f>M139+N139</f>
        <v>0</v>
      </c>
    </row>
    <row r="140" spans="1:15" s="63" customFormat="1" ht="27">
      <c r="A140" s="64">
        <v>4000000</v>
      </c>
      <c r="B140" s="65" t="s">
        <v>194</v>
      </c>
      <c r="C140" s="96" t="s">
        <v>66</v>
      </c>
      <c r="D140" s="88">
        <f>'[1]Օրինակելի ձև 22թ2'!F140</f>
        <v>6000</v>
      </c>
      <c r="E140" s="97"/>
      <c r="F140" s="98">
        <f>F141+F165</f>
        <v>14160</v>
      </c>
      <c r="G140" s="88">
        <f>'[1]Օրինակելի ձև 22թ2'!I140</f>
        <v>6500</v>
      </c>
      <c r="H140" s="97"/>
      <c r="I140" s="98">
        <f>I141+I165</f>
        <v>14460</v>
      </c>
      <c r="J140" s="88">
        <f>'[1]Օրինակելի ձև 22թ2'!L140</f>
        <v>6500</v>
      </c>
      <c r="K140" s="97"/>
      <c r="L140" s="98">
        <f>L141+L165</f>
        <v>26500</v>
      </c>
      <c r="M140" s="88">
        <f>'[1]Օրինակելի ձև 22թ2'!O140</f>
        <v>8500</v>
      </c>
      <c r="N140" s="97"/>
      <c r="O140" s="98">
        <f>O141+O165</f>
        <v>27500</v>
      </c>
    </row>
    <row r="141" spans="1:15" s="63" customFormat="1" ht="18">
      <c r="A141" s="64">
        <v>1200000</v>
      </c>
      <c r="B141" s="65" t="s">
        <v>195</v>
      </c>
      <c r="C141" s="96" t="s">
        <v>69</v>
      </c>
      <c r="D141" s="88">
        <f>'[1]Օրինակելի ձև 22թ2'!F141</f>
        <v>6000</v>
      </c>
      <c r="E141" s="97"/>
      <c r="F141" s="98">
        <f>F142+F153+F158+F160</f>
        <v>14160</v>
      </c>
      <c r="G141" s="88">
        <f>'[1]Օրինակելի ձև 22թ2'!I141</f>
        <v>6500</v>
      </c>
      <c r="H141" s="97"/>
      <c r="I141" s="98">
        <f>I142+I153+I158+I160</f>
        <v>14460</v>
      </c>
      <c r="J141" s="88">
        <f>'[1]Օրինակելի ձև 22թ2'!L141</f>
        <v>6500</v>
      </c>
      <c r="K141" s="97"/>
      <c r="L141" s="98">
        <f>L142+L153+L158+L160</f>
        <v>26500</v>
      </c>
      <c r="M141" s="88">
        <f>'[1]Օրինակելի ձև 22թ2'!O141</f>
        <v>8500</v>
      </c>
      <c r="N141" s="97"/>
      <c r="O141" s="98">
        <f>O142+O153+O158+O160</f>
        <v>27500</v>
      </c>
    </row>
    <row r="142" spans="1:15" s="91" customFormat="1" ht="18">
      <c r="A142" s="85">
        <v>1210000</v>
      </c>
      <c r="B142" s="86" t="s">
        <v>196</v>
      </c>
      <c r="C142" s="87" t="s">
        <v>69</v>
      </c>
      <c r="D142" s="88">
        <f>'[1]Օրինակելի ձև 22թ2'!F142</f>
        <v>6000</v>
      </c>
      <c r="E142" s="89"/>
      <c r="F142" s="90">
        <f>SUM(F143:F152)</f>
        <v>14160</v>
      </c>
      <c r="G142" s="88">
        <f>'[1]Օրինակելի ձև 22թ2'!I142</f>
        <v>6500</v>
      </c>
      <c r="H142" s="89"/>
      <c r="I142" s="90">
        <f>SUM(I143:I152)</f>
        <v>14460</v>
      </c>
      <c r="J142" s="88">
        <f>'[1]Օրինակելի ձև 22թ2'!L142</f>
        <v>6500</v>
      </c>
      <c r="K142" s="89"/>
      <c r="L142" s="90">
        <f>SUM(L143:L152)</f>
        <v>26500</v>
      </c>
      <c r="M142" s="88">
        <f>'[1]Օրինակելի ձև 22թ2'!O142</f>
        <v>8500</v>
      </c>
      <c r="N142" s="89"/>
      <c r="O142" s="90">
        <f>SUM(O143:O152)</f>
        <v>27500</v>
      </c>
    </row>
    <row r="143" spans="1:15" s="48" customFormat="1" ht="9">
      <c r="A143" s="77">
        <v>1211000</v>
      </c>
      <c r="B143" s="65" t="s">
        <v>197</v>
      </c>
      <c r="C143" s="92">
        <v>511100</v>
      </c>
      <c r="D143" s="88">
        <f>'[1]Օրինակելի ձև 22թ2'!F143</f>
        <v>0</v>
      </c>
      <c r="E143" s="93"/>
      <c r="F143" s="94">
        <f t="shared" ref="F143:F152" si="76">D143+E143</f>
        <v>0</v>
      </c>
      <c r="G143" s="88">
        <f>'[1]Օրինակելի ձև 22թ2'!I143</f>
        <v>0</v>
      </c>
      <c r="H143" s="93"/>
      <c r="I143" s="94">
        <f t="shared" ref="I143:I152" si="77">G143+H143</f>
        <v>0</v>
      </c>
      <c r="J143" s="88">
        <f>'[1]Օրինակելի ձև 22թ2'!L143</f>
        <v>0</v>
      </c>
      <c r="K143" s="93"/>
      <c r="L143" s="94">
        <f t="shared" ref="L143:L152" si="78">J143+K143</f>
        <v>0</v>
      </c>
      <c r="M143" s="88">
        <f>'[1]Օրինակելի ձև 22թ2'!O143</f>
        <v>0</v>
      </c>
      <c r="N143" s="93"/>
      <c r="O143" s="94">
        <f t="shared" ref="O143:O152" si="79">M143+N143</f>
        <v>0</v>
      </c>
    </row>
    <row r="144" spans="1:15" s="48" customFormat="1" ht="9">
      <c r="A144" s="77">
        <v>1212000</v>
      </c>
      <c r="B144" s="78" t="s">
        <v>198</v>
      </c>
      <c r="C144" s="92">
        <v>511200</v>
      </c>
      <c r="D144" s="88">
        <f>'[1]Օրինակելի ձև 22թ2'!F144</f>
        <v>0</v>
      </c>
      <c r="E144" s="93"/>
      <c r="F144" s="94">
        <f t="shared" si="76"/>
        <v>0</v>
      </c>
      <c r="G144" s="88">
        <f>'[1]Օրինակելի ձև 22թ2'!I144</f>
        <v>0</v>
      </c>
      <c r="H144" s="93"/>
      <c r="I144" s="94">
        <f t="shared" si="77"/>
        <v>0</v>
      </c>
      <c r="J144" s="88">
        <f>'[1]Օրինակելի ձև 22թ2'!L144</f>
        <v>0</v>
      </c>
      <c r="K144" s="93"/>
      <c r="L144" s="94">
        <f t="shared" si="78"/>
        <v>0</v>
      </c>
      <c r="M144" s="88">
        <f>'[1]Օրինակելի ձև 22թ2'!O144</f>
        <v>0</v>
      </c>
      <c r="N144" s="93"/>
      <c r="O144" s="94">
        <f t="shared" si="79"/>
        <v>0</v>
      </c>
    </row>
    <row r="145" spans="1:15" s="48" customFormat="1" ht="9">
      <c r="A145" s="77">
        <v>1213000</v>
      </c>
      <c r="B145" s="65" t="s">
        <v>199</v>
      </c>
      <c r="C145" s="92">
        <v>511300</v>
      </c>
      <c r="D145" s="88">
        <f>'[1]Օրինակելի ձև 22թ2'!F145</f>
        <v>1500</v>
      </c>
      <c r="E145" s="93">
        <v>12160</v>
      </c>
      <c r="F145" s="94">
        <f t="shared" si="76"/>
        <v>13660</v>
      </c>
      <c r="G145" s="88">
        <f>'[1]Օրինակելի ձև 22թ2'!I145</f>
        <v>2000</v>
      </c>
      <c r="H145" s="93">
        <v>11960</v>
      </c>
      <c r="I145" s="94">
        <f t="shared" si="77"/>
        <v>13960</v>
      </c>
      <c r="J145" s="88">
        <f>'[1]Օրինակելի ձև 22թ2'!L145</f>
        <v>2000</v>
      </c>
      <c r="K145" s="93">
        <v>24000</v>
      </c>
      <c r="L145" s="94">
        <f t="shared" si="78"/>
        <v>26000</v>
      </c>
      <c r="M145" s="88">
        <f>'[1]Օրինակելի ձև 22թ2'!O145</f>
        <v>2000</v>
      </c>
      <c r="N145" s="93">
        <v>24000</v>
      </c>
      <c r="O145" s="94">
        <f t="shared" si="79"/>
        <v>26000</v>
      </c>
    </row>
    <row r="146" spans="1:15" s="48" customFormat="1" ht="9">
      <c r="A146" s="77">
        <v>1214000</v>
      </c>
      <c r="B146" s="65" t="s">
        <v>200</v>
      </c>
      <c r="C146" s="92">
        <v>512100</v>
      </c>
      <c r="D146" s="88">
        <f>'[1]Օրինակելի ձև 22թ2'!F146</f>
        <v>0</v>
      </c>
      <c r="E146" s="93"/>
      <c r="F146" s="94">
        <f t="shared" si="76"/>
        <v>0</v>
      </c>
      <c r="G146" s="88">
        <f>'[1]Օրինակելի ձև 22թ2'!I146</f>
        <v>0</v>
      </c>
      <c r="H146" s="93"/>
      <c r="I146" s="94">
        <f t="shared" si="77"/>
        <v>0</v>
      </c>
      <c r="J146" s="88">
        <f>'[1]Օրինակելի ձև 22թ2'!L146</f>
        <v>0</v>
      </c>
      <c r="K146" s="93"/>
      <c r="L146" s="94">
        <f t="shared" si="78"/>
        <v>0</v>
      </c>
      <c r="M146" s="88">
        <f>'[1]Օրինակելի ձև 22թ2'!O146</f>
        <v>0</v>
      </c>
      <c r="N146" s="93"/>
      <c r="O146" s="94">
        <f t="shared" si="79"/>
        <v>0</v>
      </c>
    </row>
    <row r="147" spans="1:15" s="48" customFormat="1" ht="9">
      <c r="A147" s="77">
        <v>1215000</v>
      </c>
      <c r="B147" s="78" t="s">
        <v>201</v>
      </c>
      <c r="C147" s="92">
        <v>512200</v>
      </c>
      <c r="D147" s="88">
        <f>'[1]Օրինակելի ձև 22թ2'!F147</f>
        <v>2000</v>
      </c>
      <c r="E147" s="93">
        <v>-1600</v>
      </c>
      <c r="F147" s="94">
        <f t="shared" si="76"/>
        <v>400</v>
      </c>
      <c r="G147" s="88">
        <f>'[1]Օրինակելի ձև 22թ2'!I147</f>
        <v>2000</v>
      </c>
      <c r="H147" s="93">
        <v>-1600</v>
      </c>
      <c r="I147" s="94">
        <f t="shared" si="77"/>
        <v>400</v>
      </c>
      <c r="J147" s="88">
        <f>'[1]Օրինակելի ձև 22թ2'!L147</f>
        <v>2000</v>
      </c>
      <c r="K147" s="93">
        <v>-1600</v>
      </c>
      <c r="L147" s="94">
        <f t="shared" si="78"/>
        <v>400</v>
      </c>
      <c r="M147" s="88">
        <f>'[1]Օրինակելի ձև 22թ2'!O147</f>
        <v>3000</v>
      </c>
      <c r="N147" s="93">
        <v>-1600</v>
      </c>
      <c r="O147" s="94">
        <f t="shared" si="79"/>
        <v>1400</v>
      </c>
    </row>
    <row r="148" spans="1:15" s="48" customFormat="1" ht="9">
      <c r="A148" s="77">
        <v>1216000</v>
      </c>
      <c r="B148" s="65" t="s">
        <v>202</v>
      </c>
      <c r="C148" s="92">
        <v>512900</v>
      </c>
      <c r="D148" s="88">
        <f>'[1]Օրինակելի ձև 22թ2'!F148</f>
        <v>2000</v>
      </c>
      <c r="E148" s="93">
        <v>-2000</v>
      </c>
      <c r="F148" s="94">
        <f t="shared" si="76"/>
        <v>0</v>
      </c>
      <c r="G148" s="88">
        <f>'[1]Օրինակելի ձև 22թ2'!I148</f>
        <v>2000</v>
      </c>
      <c r="H148" s="93">
        <v>-2000</v>
      </c>
      <c r="I148" s="94">
        <f t="shared" si="77"/>
        <v>0</v>
      </c>
      <c r="J148" s="88">
        <f>'[1]Օրինակելի ձև 22թ2'!L148</f>
        <v>2000</v>
      </c>
      <c r="K148" s="93">
        <v>-2000</v>
      </c>
      <c r="L148" s="94">
        <f t="shared" si="78"/>
        <v>0</v>
      </c>
      <c r="M148" s="88">
        <f>'[1]Օրինակելի ձև 22թ2'!O148</f>
        <v>3000</v>
      </c>
      <c r="N148" s="93">
        <v>-3000</v>
      </c>
      <c r="O148" s="94">
        <f t="shared" si="79"/>
        <v>0</v>
      </c>
    </row>
    <row r="149" spans="1:15" s="48" customFormat="1" ht="9">
      <c r="A149" s="77">
        <v>1217000</v>
      </c>
      <c r="B149" s="65" t="s">
        <v>203</v>
      </c>
      <c r="C149" s="92">
        <v>513100</v>
      </c>
      <c r="D149" s="88">
        <f>'[1]Օրինակելի ձև 22թ2'!F149</f>
        <v>0</v>
      </c>
      <c r="E149" s="93"/>
      <c r="F149" s="94">
        <f t="shared" si="76"/>
        <v>0</v>
      </c>
      <c r="G149" s="88">
        <f>'[1]Օրինակելի ձև 22թ2'!I149</f>
        <v>0</v>
      </c>
      <c r="H149" s="93"/>
      <c r="I149" s="94">
        <f t="shared" si="77"/>
        <v>0</v>
      </c>
      <c r="J149" s="88">
        <f>'[1]Օրինակելի ձև 22թ2'!L149</f>
        <v>0</v>
      </c>
      <c r="K149" s="93"/>
      <c r="L149" s="94">
        <f t="shared" si="78"/>
        <v>0</v>
      </c>
      <c r="M149" s="88">
        <f>'[1]Օրինակելի ձև 22թ2'!O149</f>
        <v>0</v>
      </c>
      <c r="N149" s="93"/>
      <c r="O149" s="94">
        <f t="shared" si="79"/>
        <v>0</v>
      </c>
    </row>
    <row r="150" spans="1:15" s="48" customFormat="1" ht="9">
      <c r="A150" s="77">
        <v>1218100</v>
      </c>
      <c r="B150" s="65" t="s">
        <v>204</v>
      </c>
      <c r="C150" s="92">
        <v>513200</v>
      </c>
      <c r="D150" s="88">
        <f>'[1]Օրինակելի ձև 22թ2'!F150</f>
        <v>500</v>
      </c>
      <c r="E150" s="93">
        <v>-400</v>
      </c>
      <c r="F150" s="94">
        <f t="shared" si="76"/>
        <v>100</v>
      </c>
      <c r="G150" s="88">
        <f>'[1]Օրինակելի ձև 22թ2'!I150</f>
        <v>500</v>
      </c>
      <c r="H150" s="93">
        <v>-400</v>
      </c>
      <c r="I150" s="94">
        <f t="shared" si="77"/>
        <v>100</v>
      </c>
      <c r="J150" s="88">
        <f>'[1]Օրինակելի ձև 22թ2'!L150</f>
        <v>500</v>
      </c>
      <c r="K150" s="93">
        <v>-400</v>
      </c>
      <c r="L150" s="94">
        <f t="shared" si="78"/>
        <v>100</v>
      </c>
      <c r="M150" s="88">
        <f>'[1]Օրինակելի ձև 22թ2'!O150</f>
        <v>500</v>
      </c>
      <c r="N150" s="93">
        <v>-400</v>
      </c>
      <c r="O150" s="94">
        <f t="shared" si="79"/>
        <v>100</v>
      </c>
    </row>
    <row r="151" spans="1:15" s="48" customFormat="1" ht="9">
      <c r="A151" s="77">
        <v>1218200</v>
      </c>
      <c r="B151" s="78" t="s">
        <v>205</v>
      </c>
      <c r="C151" s="92">
        <v>513300</v>
      </c>
      <c r="D151" s="88">
        <f>'[1]Օրինակելի ձև 22թ2'!F151</f>
        <v>0</v>
      </c>
      <c r="E151" s="93"/>
      <c r="F151" s="94">
        <f t="shared" si="76"/>
        <v>0</v>
      </c>
      <c r="G151" s="88">
        <f>'[1]Օրինակելի ձև 22թ2'!I151</f>
        <v>0</v>
      </c>
      <c r="H151" s="93"/>
      <c r="I151" s="94">
        <f t="shared" si="77"/>
        <v>0</v>
      </c>
      <c r="J151" s="88">
        <f>'[1]Օրինակելի ձև 22թ2'!L151</f>
        <v>0</v>
      </c>
      <c r="K151" s="93"/>
      <c r="L151" s="94">
        <f t="shared" si="78"/>
        <v>0</v>
      </c>
      <c r="M151" s="88">
        <f>'[1]Օրինակելի ձև 22թ2'!O151</f>
        <v>0</v>
      </c>
      <c r="N151" s="93"/>
      <c r="O151" s="94">
        <f t="shared" si="79"/>
        <v>0</v>
      </c>
    </row>
    <row r="152" spans="1:15" s="48" customFormat="1" ht="9">
      <c r="A152" s="77">
        <v>1218300</v>
      </c>
      <c r="B152" s="78" t="s">
        <v>206</v>
      </c>
      <c r="C152" s="92">
        <v>513400</v>
      </c>
      <c r="D152" s="88">
        <f>'[1]Օրինակելի ձև 22թ2'!F152</f>
        <v>0</v>
      </c>
      <c r="E152" s="93"/>
      <c r="F152" s="94">
        <f t="shared" si="76"/>
        <v>0</v>
      </c>
      <c r="G152" s="88">
        <f>'[1]Օրինակելի ձև 22թ2'!I152</f>
        <v>0</v>
      </c>
      <c r="H152" s="93"/>
      <c r="I152" s="94">
        <f t="shared" si="77"/>
        <v>0</v>
      </c>
      <c r="J152" s="88">
        <f>'[1]Օրինակելի ձև 22թ2'!L152</f>
        <v>0</v>
      </c>
      <c r="K152" s="93"/>
      <c r="L152" s="94">
        <f t="shared" si="78"/>
        <v>0</v>
      </c>
      <c r="M152" s="88">
        <f>'[1]Օրինակելի ձև 22թ2'!O152</f>
        <v>0</v>
      </c>
      <c r="N152" s="93"/>
      <c r="O152" s="94">
        <f t="shared" si="79"/>
        <v>0</v>
      </c>
    </row>
    <row r="153" spans="1:15" s="91" customFormat="1" ht="18">
      <c r="A153" s="85">
        <v>1220000</v>
      </c>
      <c r="B153" s="86" t="s">
        <v>207</v>
      </c>
      <c r="C153" s="87" t="s">
        <v>69</v>
      </c>
      <c r="D153" s="88">
        <f>'[1]Օրինակելի ձև 22թ2'!F153</f>
        <v>0</v>
      </c>
      <c r="E153" s="89"/>
      <c r="F153" s="90">
        <f>SUM(F154:F157)</f>
        <v>0</v>
      </c>
      <c r="G153" s="88">
        <f>'[1]Օրինակելի ձև 22թ2'!I153</f>
        <v>0</v>
      </c>
      <c r="H153" s="89"/>
      <c r="I153" s="90">
        <f>SUM(I154:I157)</f>
        <v>0</v>
      </c>
      <c r="J153" s="88">
        <f>'[1]Օրինակելի ձև 22թ2'!L153</f>
        <v>0</v>
      </c>
      <c r="K153" s="89"/>
      <c r="L153" s="90">
        <f>SUM(L154:L157)</f>
        <v>0</v>
      </c>
      <c r="M153" s="88">
        <f>'[1]Օրինակելի ձև 22թ2'!O153</f>
        <v>0</v>
      </c>
      <c r="N153" s="89"/>
      <c r="O153" s="90">
        <f>SUM(O154:O157)</f>
        <v>0</v>
      </c>
    </row>
    <row r="154" spans="1:15" s="48" customFormat="1" ht="9">
      <c r="A154" s="77">
        <v>1221000</v>
      </c>
      <c r="B154" s="78" t="s">
        <v>208</v>
      </c>
      <c r="C154" s="92">
        <v>521100</v>
      </c>
      <c r="D154" s="88">
        <f>'[1]Օրինակելի ձև 22թ2'!F154</f>
        <v>0</v>
      </c>
      <c r="E154" s="93"/>
      <c r="F154" s="94">
        <f t="shared" ref="F154:F157" si="80">D154+E154</f>
        <v>0</v>
      </c>
      <c r="G154" s="88">
        <f>'[1]Օրինակելի ձև 22թ2'!I154</f>
        <v>0</v>
      </c>
      <c r="H154" s="93"/>
      <c r="I154" s="94">
        <f t="shared" ref="I154:I157" si="81">G154+H154</f>
        <v>0</v>
      </c>
      <c r="J154" s="88">
        <f>'[1]Օրինակելի ձև 22թ2'!L154</f>
        <v>0</v>
      </c>
      <c r="K154" s="93"/>
      <c r="L154" s="94">
        <f t="shared" ref="L154:L157" si="82">J154+K154</f>
        <v>0</v>
      </c>
      <c r="M154" s="88">
        <f>'[1]Օրինակելի ձև 22թ2'!O154</f>
        <v>0</v>
      </c>
      <c r="N154" s="93"/>
      <c r="O154" s="94">
        <f t="shared" ref="O154:O157" si="83">M154+N154</f>
        <v>0</v>
      </c>
    </row>
    <row r="155" spans="1:15" s="48" customFormat="1" ht="9">
      <c r="A155" s="77">
        <v>1222000</v>
      </c>
      <c r="B155" s="78" t="s">
        <v>209</v>
      </c>
      <c r="C155" s="92">
        <v>522100</v>
      </c>
      <c r="D155" s="88">
        <f>'[1]Օրինակելի ձև 22թ2'!F155</f>
        <v>0</v>
      </c>
      <c r="E155" s="93"/>
      <c r="F155" s="94">
        <f t="shared" si="80"/>
        <v>0</v>
      </c>
      <c r="G155" s="88">
        <f>'[1]Օրինակելի ձև 22թ2'!I155</f>
        <v>0</v>
      </c>
      <c r="H155" s="93"/>
      <c r="I155" s="94">
        <f t="shared" si="81"/>
        <v>0</v>
      </c>
      <c r="J155" s="88">
        <f>'[1]Օրինակելի ձև 22թ2'!L155</f>
        <v>0</v>
      </c>
      <c r="K155" s="93"/>
      <c r="L155" s="94">
        <f t="shared" si="82"/>
        <v>0</v>
      </c>
      <c r="M155" s="88">
        <f>'[1]Օրինակելի ձև 22թ2'!O155</f>
        <v>0</v>
      </c>
      <c r="N155" s="93"/>
      <c r="O155" s="94">
        <f t="shared" si="83"/>
        <v>0</v>
      </c>
    </row>
    <row r="156" spans="1:15" s="48" customFormat="1" ht="9">
      <c r="A156" s="77">
        <v>1223000</v>
      </c>
      <c r="B156" s="65" t="s">
        <v>210</v>
      </c>
      <c r="C156" s="92">
        <v>523100</v>
      </c>
      <c r="D156" s="88">
        <f>'[1]Օրինակելի ձև 22թ2'!F156</f>
        <v>0</v>
      </c>
      <c r="E156" s="93"/>
      <c r="F156" s="94">
        <f t="shared" si="80"/>
        <v>0</v>
      </c>
      <c r="G156" s="88">
        <f>'[1]Օրինակելի ձև 22թ2'!I156</f>
        <v>0</v>
      </c>
      <c r="H156" s="93"/>
      <c r="I156" s="94">
        <f t="shared" si="81"/>
        <v>0</v>
      </c>
      <c r="J156" s="88">
        <f>'[1]Օրինակելի ձև 22թ2'!L156</f>
        <v>0</v>
      </c>
      <c r="K156" s="93"/>
      <c r="L156" s="94">
        <f t="shared" si="82"/>
        <v>0</v>
      </c>
      <c r="M156" s="88">
        <f>'[1]Օրինակելի ձև 22թ2'!O156</f>
        <v>0</v>
      </c>
      <c r="N156" s="93"/>
      <c r="O156" s="94">
        <f t="shared" si="83"/>
        <v>0</v>
      </c>
    </row>
    <row r="157" spans="1:15" s="48" customFormat="1" ht="9">
      <c r="A157" s="77">
        <v>1224000</v>
      </c>
      <c r="B157" s="65" t="s">
        <v>211</v>
      </c>
      <c r="C157" s="92">
        <v>524100</v>
      </c>
      <c r="D157" s="88">
        <f>'[1]Օրինակելի ձև 22թ2'!F157</f>
        <v>0</v>
      </c>
      <c r="E157" s="93"/>
      <c r="F157" s="94">
        <f t="shared" si="80"/>
        <v>0</v>
      </c>
      <c r="G157" s="88">
        <f>'[1]Օրինակելի ձև 22թ2'!I157</f>
        <v>0</v>
      </c>
      <c r="H157" s="93"/>
      <c r="I157" s="94">
        <f t="shared" si="81"/>
        <v>0</v>
      </c>
      <c r="J157" s="88">
        <f>'[1]Օրինակելի ձև 22թ2'!L157</f>
        <v>0</v>
      </c>
      <c r="K157" s="93"/>
      <c r="L157" s="94">
        <f t="shared" si="82"/>
        <v>0</v>
      </c>
      <c r="M157" s="88">
        <f>'[1]Օրինակելի ձև 22թ2'!O157</f>
        <v>0</v>
      </c>
      <c r="N157" s="93"/>
      <c r="O157" s="94">
        <f t="shared" si="83"/>
        <v>0</v>
      </c>
    </row>
    <row r="158" spans="1:15" s="91" customFormat="1" ht="18">
      <c r="A158" s="85">
        <v>1230000</v>
      </c>
      <c r="B158" s="86" t="s">
        <v>212</v>
      </c>
      <c r="C158" s="87" t="s">
        <v>69</v>
      </c>
      <c r="D158" s="88">
        <f>'[1]Օրինակելի ձև 22թ2'!F158</f>
        <v>0</v>
      </c>
      <c r="E158" s="89"/>
      <c r="F158" s="90">
        <f>F159</f>
        <v>0</v>
      </c>
      <c r="G158" s="88">
        <f>'[1]Օրինակելի ձև 22թ2'!I158</f>
        <v>0</v>
      </c>
      <c r="H158" s="89"/>
      <c r="I158" s="90">
        <f>I159</f>
        <v>0</v>
      </c>
      <c r="J158" s="88">
        <f>'[1]Օրինակելի ձև 22թ2'!L158</f>
        <v>0</v>
      </c>
      <c r="K158" s="89"/>
      <c r="L158" s="90">
        <f>L159</f>
        <v>0</v>
      </c>
      <c r="M158" s="88">
        <f>'[1]Օրինակելի ձև 22թ2'!O158</f>
        <v>0</v>
      </c>
      <c r="N158" s="89"/>
      <c r="O158" s="90">
        <f>O159</f>
        <v>0</v>
      </c>
    </row>
    <row r="159" spans="1:15" s="48" customFormat="1" ht="9">
      <c r="A159" s="77">
        <v>1231000</v>
      </c>
      <c r="B159" s="78" t="s">
        <v>213</v>
      </c>
      <c r="C159" s="92">
        <v>531100</v>
      </c>
      <c r="D159" s="88">
        <f>'[1]Օրինակելի ձև 22թ2'!F159</f>
        <v>0</v>
      </c>
      <c r="E159" s="93"/>
      <c r="F159" s="94">
        <f>D159+E159</f>
        <v>0</v>
      </c>
      <c r="G159" s="88">
        <f>'[1]Օրինակելի ձև 22թ2'!I159</f>
        <v>0</v>
      </c>
      <c r="H159" s="93"/>
      <c r="I159" s="94">
        <f>G159+H159</f>
        <v>0</v>
      </c>
      <c r="J159" s="88">
        <f>'[1]Օրինակելի ձև 22թ2'!L159</f>
        <v>0</v>
      </c>
      <c r="K159" s="93"/>
      <c r="L159" s="94">
        <f>J159+K159</f>
        <v>0</v>
      </c>
      <c r="M159" s="88">
        <f>'[1]Օրինակելի ձև 22թ2'!O159</f>
        <v>0</v>
      </c>
      <c r="N159" s="93"/>
      <c r="O159" s="94">
        <f>M159+N159</f>
        <v>0</v>
      </c>
    </row>
    <row r="160" spans="1:15" s="91" customFormat="1" ht="18">
      <c r="A160" s="85">
        <v>1240000</v>
      </c>
      <c r="B160" s="86" t="s">
        <v>214</v>
      </c>
      <c r="C160" s="87" t="s">
        <v>69</v>
      </c>
      <c r="D160" s="88">
        <f>'[1]Օրինակելի ձև 22թ2'!F160</f>
        <v>0</v>
      </c>
      <c r="E160" s="89"/>
      <c r="F160" s="90">
        <f>SUM(F161:F164)</f>
        <v>0</v>
      </c>
      <c r="G160" s="88">
        <f>'[1]Օրինակելի ձև 22թ2'!I160</f>
        <v>0</v>
      </c>
      <c r="H160" s="89"/>
      <c r="I160" s="90">
        <f>SUM(I161:I164)</f>
        <v>0</v>
      </c>
      <c r="J160" s="88">
        <f>'[1]Օրինակելի ձև 22թ2'!L160</f>
        <v>0</v>
      </c>
      <c r="K160" s="89"/>
      <c r="L160" s="90">
        <f>SUM(L161:L164)</f>
        <v>0</v>
      </c>
      <c r="M160" s="88">
        <f>'[1]Օրինակելի ձև 22թ2'!O160</f>
        <v>0</v>
      </c>
      <c r="N160" s="89"/>
      <c r="O160" s="90">
        <f>SUM(O161:O164)</f>
        <v>0</v>
      </c>
    </row>
    <row r="161" spans="1:17" s="48" customFormat="1" ht="12" customHeight="1">
      <c r="A161" s="77" t="s">
        <v>215</v>
      </c>
      <c r="B161" s="78" t="s">
        <v>216</v>
      </c>
      <c r="C161" s="92">
        <v>541100</v>
      </c>
      <c r="D161" s="88">
        <f>'[1]Օրինակելի ձև 22թ2'!F161</f>
        <v>0</v>
      </c>
      <c r="E161" s="93"/>
      <c r="F161" s="94">
        <f t="shared" ref="F161:F164" si="84">D161+E161</f>
        <v>0</v>
      </c>
      <c r="G161" s="88">
        <f>'[1]Օրինակելի ձև 22թ2'!I161</f>
        <v>0</v>
      </c>
      <c r="H161" s="93"/>
      <c r="I161" s="94">
        <f t="shared" ref="I161:I164" si="85">G161+H161</f>
        <v>0</v>
      </c>
      <c r="J161" s="88">
        <f>'[1]Օրինակելի ձև 22թ2'!L161</f>
        <v>0</v>
      </c>
      <c r="K161" s="93"/>
      <c r="L161" s="94">
        <f t="shared" ref="L161:L164" si="86">J161+K161</f>
        <v>0</v>
      </c>
      <c r="M161" s="88">
        <f>'[1]Օրինակելի ձև 22թ2'!O161</f>
        <v>0</v>
      </c>
      <c r="N161" s="93"/>
      <c r="O161" s="94">
        <f t="shared" ref="O161:O164" si="87">M161+N161</f>
        <v>0</v>
      </c>
    </row>
    <row r="162" spans="1:17" s="48" customFormat="1" ht="12" customHeight="1">
      <c r="A162" s="77">
        <v>1242000</v>
      </c>
      <c r="B162" s="78" t="s">
        <v>217</v>
      </c>
      <c r="C162" s="92">
        <v>542100</v>
      </c>
      <c r="D162" s="88">
        <f>'[1]Օրինակելի ձև 22թ2'!F162</f>
        <v>0</v>
      </c>
      <c r="E162" s="93"/>
      <c r="F162" s="94">
        <f t="shared" si="84"/>
        <v>0</v>
      </c>
      <c r="G162" s="88">
        <f>'[1]Օրինակելի ձև 22թ2'!I162</f>
        <v>0</v>
      </c>
      <c r="H162" s="93"/>
      <c r="I162" s="94">
        <f t="shared" si="85"/>
        <v>0</v>
      </c>
      <c r="J162" s="88">
        <f>'[1]Օրինակելի ձև 22թ2'!L162</f>
        <v>0</v>
      </c>
      <c r="K162" s="93"/>
      <c r="L162" s="94">
        <f t="shared" si="86"/>
        <v>0</v>
      </c>
      <c r="M162" s="88">
        <f>'[1]Օրինակելի ձև 22թ2'!O162</f>
        <v>0</v>
      </c>
      <c r="N162" s="93"/>
      <c r="O162" s="94">
        <f t="shared" si="87"/>
        <v>0</v>
      </c>
    </row>
    <row r="163" spans="1:17" s="48" customFormat="1" ht="12" customHeight="1">
      <c r="A163" s="77">
        <v>1243000</v>
      </c>
      <c r="B163" s="65" t="s">
        <v>218</v>
      </c>
      <c r="C163" s="92">
        <v>543100</v>
      </c>
      <c r="D163" s="88">
        <f>'[1]Օրինակելի ձև 22թ2'!F163</f>
        <v>0</v>
      </c>
      <c r="E163" s="93"/>
      <c r="F163" s="94">
        <f t="shared" si="84"/>
        <v>0</v>
      </c>
      <c r="G163" s="88">
        <f>'[1]Օրինակելի ձև 22թ2'!I163</f>
        <v>0</v>
      </c>
      <c r="H163" s="93"/>
      <c r="I163" s="94">
        <f t="shared" si="85"/>
        <v>0</v>
      </c>
      <c r="J163" s="88">
        <f>'[1]Օրինակելի ձև 22թ2'!L163</f>
        <v>0</v>
      </c>
      <c r="K163" s="93"/>
      <c r="L163" s="94">
        <f t="shared" si="86"/>
        <v>0</v>
      </c>
      <c r="M163" s="88">
        <f>'[1]Օրինակելի ձև 22թ2'!O163</f>
        <v>0</v>
      </c>
      <c r="N163" s="93"/>
      <c r="O163" s="94">
        <f t="shared" si="87"/>
        <v>0</v>
      </c>
    </row>
    <row r="164" spans="1:17" s="48" customFormat="1" ht="12" customHeight="1">
      <c r="A164" s="77">
        <v>1244000</v>
      </c>
      <c r="B164" s="65" t="s">
        <v>219</v>
      </c>
      <c r="C164" s="92">
        <v>544100</v>
      </c>
      <c r="D164" s="88">
        <f>'[1]Օրինակելի ձև 22թ2'!F164</f>
        <v>0</v>
      </c>
      <c r="E164" s="93"/>
      <c r="F164" s="94">
        <f t="shared" si="84"/>
        <v>0</v>
      </c>
      <c r="G164" s="88">
        <f>'[1]Օրինակելի ձև 22թ2'!I164</f>
        <v>0</v>
      </c>
      <c r="H164" s="93"/>
      <c r="I164" s="94">
        <f t="shared" si="85"/>
        <v>0</v>
      </c>
      <c r="J164" s="88">
        <f>'[1]Օրինակելի ձև 22թ2'!L164</f>
        <v>0</v>
      </c>
      <c r="K164" s="93"/>
      <c r="L164" s="94">
        <f t="shared" si="86"/>
        <v>0</v>
      </c>
      <c r="M164" s="88">
        <f>'[1]Օրինակելի ձև 22թ2'!O164</f>
        <v>0</v>
      </c>
      <c r="N164" s="93"/>
      <c r="O164" s="94">
        <f t="shared" si="87"/>
        <v>0</v>
      </c>
    </row>
    <row r="165" spans="1:17" s="63" customFormat="1" ht="12" customHeight="1">
      <c r="A165" s="64">
        <v>1300000</v>
      </c>
      <c r="B165" s="65" t="s">
        <v>220</v>
      </c>
      <c r="C165" s="66" t="s">
        <v>69</v>
      </c>
      <c r="D165" s="80">
        <f>'[1]Օրինակելի ձև 22թ2'!F165</f>
        <v>0</v>
      </c>
      <c r="E165" s="68"/>
      <c r="F165" s="69">
        <f>-SUM(F166:F169)</f>
        <v>0</v>
      </c>
      <c r="G165" s="80">
        <f>'[1]Օրինակելի ձև 22թ2'!I165</f>
        <v>0</v>
      </c>
      <c r="H165" s="68"/>
      <c r="I165" s="69">
        <f>-SUM(I166:I169)</f>
        <v>0</v>
      </c>
      <c r="J165" s="80">
        <f>'[1]Օրինակելի ձև 22թ2'!L165</f>
        <v>0</v>
      </c>
      <c r="K165" s="68"/>
      <c r="L165" s="69">
        <f>-SUM(L166:L169)</f>
        <v>0</v>
      </c>
      <c r="M165" s="80">
        <f>'[1]Օրինակելի ձև 22թ2'!O165</f>
        <v>0</v>
      </c>
      <c r="N165" s="68"/>
      <c r="O165" s="69">
        <f>-SUM(O166:O169)</f>
        <v>0</v>
      </c>
    </row>
    <row r="166" spans="1:17" s="48" customFormat="1" ht="12" customHeight="1">
      <c r="A166" s="77">
        <v>1311000</v>
      </c>
      <c r="B166" s="78" t="s">
        <v>221</v>
      </c>
      <c r="C166" s="79" t="s">
        <v>69</v>
      </c>
      <c r="D166" s="80">
        <f>'[1]Օրինակելի ձև 22թ2'!F166</f>
        <v>0</v>
      </c>
      <c r="E166" s="81"/>
      <c r="F166" s="82">
        <f t="shared" ref="F166:F169" si="88">D166+E166</f>
        <v>0</v>
      </c>
      <c r="G166" s="80">
        <f>'[1]Օրինակելի ձև 22թ2'!I166</f>
        <v>0</v>
      </c>
      <c r="H166" s="81"/>
      <c r="I166" s="82">
        <f t="shared" ref="I166:I169" si="89">G166+H166</f>
        <v>0</v>
      </c>
      <c r="J166" s="80">
        <f>'[1]Օրինակելի ձև 22թ2'!L166</f>
        <v>0</v>
      </c>
      <c r="K166" s="81"/>
      <c r="L166" s="82">
        <f t="shared" ref="L166:L169" si="90">J166+K166</f>
        <v>0</v>
      </c>
      <c r="M166" s="80">
        <f>'[1]Օրինակելի ձև 22թ2'!O166</f>
        <v>0</v>
      </c>
      <c r="N166" s="81"/>
      <c r="O166" s="82">
        <f t="shared" ref="O166:O169" si="91">M166+N166</f>
        <v>0</v>
      </c>
    </row>
    <row r="167" spans="1:17" s="48" customFormat="1" ht="12" customHeight="1">
      <c r="A167" s="77">
        <v>1312000</v>
      </c>
      <c r="B167" s="78" t="s">
        <v>222</v>
      </c>
      <c r="C167" s="79" t="s">
        <v>69</v>
      </c>
      <c r="D167" s="80">
        <f>'[1]Օրինակելի ձև 22թ2'!F167</f>
        <v>0</v>
      </c>
      <c r="E167" s="81"/>
      <c r="F167" s="82">
        <f t="shared" si="88"/>
        <v>0</v>
      </c>
      <c r="G167" s="80">
        <f>'[1]Օրինակելի ձև 22թ2'!I167</f>
        <v>0</v>
      </c>
      <c r="H167" s="81"/>
      <c r="I167" s="82">
        <f t="shared" si="89"/>
        <v>0</v>
      </c>
      <c r="J167" s="80">
        <f>'[1]Օրինակելի ձև 22թ2'!L167</f>
        <v>0</v>
      </c>
      <c r="K167" s="81"/>
      <c r="L167" s="82">
        <f t="shared" si="90"/>
        <v>0</v>
      </c>
      <c r="M167" s="80">
        <f>'[1]Օրինակելի ձև 22թ2'!O167</f>
        <v>0</v>
      </c>
      <c r="N167" s="81"/>
      <c r="O167" s="82">
        <f t="shared" si="91"/>
        <v>0</v>
      </c>
    </row>
    <row r="168" spans="1:17" s="48" customFormat="1" ht="12" customHeight="1">
      <c r="A168" s="77">
        <v>1313000</v>
      </c>
      <c r="B168" s="78" t="s">
        <v>223</v>
      </c>
      <c r="C168" s="79" t="s">
        <v>69</v>
      </c>
      <c r="D168" s="80">
        <f>'[1]Օրինակելի ձև 22թ2'!F168</f>
        <v>0</v>
      </c>
      <c r="E168" s="81"/>
      <c r="F168" s="82">
        <f t="shared" si="88"/>
        <v>0</v>
      </c>
      <c r="G168" s="80">
        <f>'[1]Օրինակելի ձև 22թ2'!I168</f>
        <v>0</v>
      </c>
      <c r="H168" s="81"/>
      <c r="I168" s="82">
        <f t="shared" si="89"/>
        <v>0</v>
      </c>
      <c r="J168" s="80">
        <f>'[1]Օրինակելի ձև 22թ2'!L168</f>
        <v>0</v>
      </c>
      <c r="K168" s="81"/>
      <c r="L168" s="82">
        <f t="shared" si="90"/>
        <v>0</v>
      </c>
      <c r="M168" s="80">
        <f>'[1]Օրինակելի ձև 22թ1'!O168</f>
        <v>0</v>
      </c>
      <c r="N168" s="81"/>
      <c r="O168" s="82">
        <f t="shared" si="91"/>
        <v>0</v>
      </c>
    </row>
    <row r="169" spans="1:17" s="48" customFormat="1" ht="12" customHeight="1">
      <c r="A169" s="77">
        <v>1314000</v>
      </c>
      <c r="B169" s="78" t="s">
        <v>224</v>
      </c>
      <c r="C169" s="79" t="s">
        <v>69</v>
      </c>
      <c r="D169" s="80">
        <f>'[1]Օրինակելի ձև 22թ2'!F169</f>
        <v>0</v>
      </c>
      <c r="E169" s="81"/>
      <c r="F169" s="82">
        <f t="shared" si="88"/>
        <v>0</v>
      </c>
      <c r="G169" s="80">
        <f>'[1]Օրինակելի ձև 22թ2'!I169</f>
        <v>0</v>
      </c>
      <c r="H169" s="81"/>
      <c r="I169" s="82">
        <f t="shared" si="89"/>
        <v>0</v>
      </c>
      <c r="J169" s="80">
        <f>'[1]Օրինակելի ձև 22թ2'!L169</f>
        <v>0</v>
      </c>
      <c r="K169" s="81"/>
      <c r="L169" s="82">
        <f t="shared" si="90"/>
        <v>0</v>
      </c>
      <c r="M169" s="80">
        <f>'[1]Օրինակելի ձև 22թ1'!O169</f>
        <v>0</v>
      </c>
      <c r="N169" s="81"/>
      <c r="O169" s="82">
        <f t="shared" si="91"/>
        <v>0</v>
      </c>
    </row>
    <row r="170" spans="1:17" s="63" customFormat="1" ht="22.5" customHeight="1">
      <c r="A170" s="64">
        <v>3000000</v>
      </c>
      <c r="B170" s="65" t="s">
        <v>225</v>
      </c>
      <c r="C170" s="66" t="s">
        <v>69</v>
      </c>
      <c r="D170" s="80">
        <f>'[1]Օրինակելի ձև 22թ2'!F170</f>
        <v>34773.399999999994</v>
      </c>
      <c r="E170" s="68"/>
      <c r="F170" s="69">
        <f>F46-F17</f>
        <v>34773.399999999994</v>
      </c>
      <c r="G170" s="80">
        <v>34773.4</v>
      </c>
      <c r="H170" s="68">
        <v>0</v>
      </c>
      <c r="I170" s="69">
        <f>I46-I17</f>
        <v>34773.400000000009</v>
      </c>
      <c r="J170" s="80">
        <f>'[1]Օրինակելի ձև 22թ2'!L170</f>
        <v>34773.400000000009</v>
      </c>
      <c r="K170" s="68">
        <v>0</v>
      </c>
      <c r="L170" s="69">
        <f>L46-L17</f>
        <v>34773.400000000009</v>
      </c>
      <c r="M170" s="80">
        <v>34773.4</v>
      </c>
      <c r="N170" s="68">
        <v>0</v>
      </c>
      <c r="O170" s="69">
        <f>O46-O17</f>
        <v>34773.399999999994</v>
      </c>
      <c r="Q170" s="99">
        <f>J170-L170</f>
        <v>0</v>
      </c>
    </row>
    <row r="171" spans="1:17" s="63" customFormat="1" ht="22.5" customHeight="1">
      <c r="A171" s="64">
        <v>5000000</v>
      </c>
      <c r="B171" s="65" t="s">
        <v>226</v>
      </c>
      <c r="C171" s="66"/>
      <c r="D171" s="80">
        <f>'[1]Օրինակելի ձև 22թ2'!F171</f>
        <v>34773.4</v>
      </c>
      <c r="E171" s="68">
        <v>0</v>
      </c>
      <c r="F171" s="100">
        <v>34773.4</v>
      </c>
      <c r="G171" s="80">
        <v>34773.4</v>
      </c>
      <c r="H171" s="68">
        <v>0</v>
      </c>
      <c r="I171" s="100">
        <v>34773.4</v>
      </c>
      <c r="J171" s="80">
        <f>'[1]Օրինակելի ձև 22թ2'!L171</f>
        <v>34773.4</v>
      </c>
      <c r="K171" s="68">
        <v>0</v>
      </c>
      <c r="L171" s="100">
        <v>34773.4</v>
      </c>
      <c r="M171" s="80">
        <v>34773.4</v>
      </c>
      <c r="N171" s="68">
        <v>0</v>
      </c>
      <c r="O171" s="101">
        <v>34773.4</v>
      </c>
    </row>
    <row r="172" spans="1:17" s="91" customFormat="1" ht="22.5" customHeight="1">
      <c r="A172" s="85">
        <v>5124000</v>
      </c>
      <c r="B172" s="86" t="s">
        <v>227</v>
      </c>
      <c r="C172" s="102" t="s">
        <v>69</v>
      </c>
      <c r="D172" s="80">
        <f>'[1]Օրինակելի ձև 22թ2'!F172</f>
        <v>34773.4</v>
      </c>
      <c r="E172" s="103"/>
      <c r="F172" s="100">
        <v>34773.4</v>
      </c>
      <c r="G172" s="80">
        <v>34773.4</v>
      </c>
      <c r="H172" s="103"/>
      <c r="I172" s="100">
        <v>34773.4</v>
      </c>
      <c r="J172" s="80">
        <f>'[1]Օրինակելի ձև 22թ2'!L172</f>
        <v>34773.4</v>
      </c>
      <c r="K172" s="103"/>
      <c r="L172" s="100">
        <v>34773.4</v>
      </c>
      <c r="M172" s="80">
        <v>34773.4</v>
      </c>
      <c r="N172" s="103"/>
      <c r="O172" s="101">
        <v>34773.4</v>
      </c>
    </row>
    <row r="173" spans="1:17" s="91" customFormat="1" ht="22.5" customHeight="1">
      <c r="A173" s="85">
        <v>5125000</v>
      </c>
      <c r="B173" s="86" t="s">
        <v>228</v>
      </c>
      <c r="C173" s="102" t="s">
        <v>69</v>
      </c>
      <c r="D173" s="80">
        <f>'[1]Օրինակելի ձև 22թ2'!F173</f>
        <v>0</v>
      </c>
      <c r="E173" s="104">
        <v>0</v>
      </c>
      <c r="F173" s="105">
        <f>SUM(F174:F175)</f>
        <v>0</v>
      </c>
      <c r="G173" s="80">
        <f>'[1]Օրինակելի ձև 22թ2'!I173</f>
        <v>0</v>
      </c>
      <c r="H173" s="104">
        <v>0</v>
      </c>
      <c r="I173" s="106">
        <f>SUM(I174:I175)</f>
        <v>0</v>
      </c>
      <c r="J173" s="80">
        <f>'[1]Օրինակելի ձև 22թ2'!L173</f>
        <v>0</v>
      </c>
      <c r="K173" s="104">
        <v>0</v>
      </c>
      <c r="L173" s="105">
        <f>SUM(L174:L175)</f>
        <v>0</v>
      </c>
      <c r="M173" s="107">
        <f>SUM(M174:M175)</f>
        <v>0</v>
      </c>
      <c r="N173" s="104">
        <v>0</v>
      </c>
      <c r="O173" s="105">
        <f>SUM(O174:O175)</f>
        <v>0</v>
      </c>
    </row>
    <row r="174" spans="1:17" s="48" customFormat="1" ht="10.5" customHeight="1">
      <c r="A174" s="77">
        <v>5125100</v>
      </c>
      <c r="B174" s="78" t="s">
        <v>229</v>
      </c>
      <c r="C174" s="79" t="s">
        <v>69</v>
      </c>
      <c r="D174" s="80">
        <f>'[1]Օրինակելի ձև 22թ2'!F174</f>
        <v>0</v>
      </c>
      <c r="E174" s="81"/>
      <c r="F174" s="82">
        <f t="shared" ref="F174:F176" si="92">D174+E174</f>
        <v>0</v>
      </c>
      <c r="G174" s="80">
        <f>'[1]Օրինակելի ձև 22թ2'!I174</f>
        <v>0</v>
      </c>
      <c r="H174" s="81"/>
      <c r="I174" s="82">
        <f t="shared" ref="I174:I176" si="93">G174+H174</f>
        <v>0</v>
      </c>
      <c r="J174" s="80">
        <f>'[1]Օրինակելի ձև 22թ2'!L174</f>
        <v>0</v>
      </c>
      <c r="K174" s="81"/>
      <c r="L174" s="82">
        <f t="shared" ref="L174:L176" si="94">J174+K174</f>
        <v>0</v>
      </c>
      <c r="M174" s="80">
        <f>'[1]Օրինակելի ձև 22թ1'!O174</f>
        <v>0</v>
      </c>
      <c r="N174" s="81"/>
      <c r="O174" s="101">
        <f t="shared" ref="O174:O176" si="95">M174+N174</f>
        <v>0</v>
      </c>
    </row>
    <row r="175" spans="1:17" s="48" customFormat="1" ht="10.5" customHeight="1">
      <c r="A175" s="77">
        <v>5125200</v>
      </c>
      <c r="B175" s="78" t="s">
        <v>230</v>
      </c>
      <c r="C175" s="79" t="s">
        <v>69</v>
      </c>
      <c r="D175" s="80">
        <f>'[1]Օրինակելի ձև 22թ2'!F175</f>
        <v>0</v>
      </c>
      <c r="E175" s="81"/>
      <c r="F175" s="82">
        <f t="shared" si="92"/>
        <v>0</v>
      </c>
      <c r="G175" s="80">
        <f>'[1]Օրինակելի ձև 22թ2'!I175</f>
        <v>0</v>
      </c>
      <c r="H175" s="81"/>
      <c r="I175" s="82">
        <f t="shared" si="93"/>
        <v>0</v>
      </c>
      <c r="J175" s="80">
        <f>'[1]Օրինակելի ձև 22թ2'!L175</f>
        <v>0</v>
      </c>
      <c r="K175" s="81"/>
      <c r="L175" s="82">
        <f t="shared" si="94"/>
        <v>0</v>
      </c>
      <c r="M175" s="80">
        <f>'[1]Օրինակելի ձև 22թ1'!O175</f>
        <v>0</v>
      </c>
      <c r="N175" s="81"/>
      <c r="O175" s="82">
        <f t="shared" si="95"/>
        <v>0</v>
      </c>
    </row>
    <row r="176" spans="1:17" s="91" customFormat="1" ht="14.25" customHeight="1" thickBot="1">
      <c r="A176" s="108">
        <v>5126000</v>
      </c>
      <c r="B176" s="109" t="s">
        <v>231</v>
      </c>
      <c r="C176" s="110" t="s">
        <v>69</v>
      </c>
      <c r="D176" s="111">
        <f>'[1]Օրինակելի ձև 22թ2'!F176</f>
        <v>0</v>
      </c>
      <c r="E176" s="112">
        <v>0</v>
      </c>
      <c r="F176" s="113">
        <f t="shared" si="92"/>
        <v>0</v>
      </c>
      <c r="G176" s="111">
        <f>'[1]Օրինակելի ձև 22թ2'!I176</f>
        <v>0</v>
      </c>
      <c r="H176" s="112">
        <v>0</v>
      </c>
      <c r="I176" s="113">
        <f t="shared" si="93"/>
        <v>0</v>
      </c>
      <c r="J176" s="111">
        <f>'[1]Օրինակելի ձև 22թ2'!L176</f>
        <v>0</v>
      </c>
      <c r="K176" s="112">
        <v>0</v>
      </c>
      <c r="L176" s="113">
        <f t="shared" si="94"/>
        <v>0</v>
      </c>
      <c r="M176" s="114">
        <f>'[1]Օրինակելի ձև 22թ1'!O176</f>
        <v>0</v>
      </c>
      <c r="N176" s="112">
        <v>0</v>
      </c>
      <c r="O176" s="113">
        <f t="shared" si="95"/>
        <v>0</v>
      </c>
    </row>
    <row r="177" spans="2:15">
      <c r="F177" s="115">
        <f>F171-F170</f>
        <v>0</v>
      </c>
      <c r="G177" s="115">
        <f t="shared" ref="G177:O177" si="96">G171-G170</f>
        <v>0</v>
      </c>
      <c r="H177" s="115">
        <f t="shared" si="96"/>
        <v>0</v>
      </c>
      <c r="I177" s="115">
        <f t="shared" si="96"/>
        <v>0</v>
      </c>
      <c r="J177" s="115">
        <f t="shared" si="96"/>
        <v>0</v>
      </c>
      <c r="K177" s="115">
        <f t="shared" si="96"/>
        <v>0</v>
      </c>
      <c r="L177" s="115">
        <f t="shared" si="96"/>
        <v>0</v>
      </c>
      <c r="M177" s="115">
        <f t="shared" si="96"/>
        <v>0</v>
      </c>
      <c r="N177" s="115">
        <f t="shared" si="96"/>
        <v>0</v>
      </c>
      <c r="O177" s="115">
        <f t="shared" si="96"/>
        <v>0</v>
      </c>
    </row>
    <row r="178" spans="2:15" ht="17.25">
      <c r="B178" s="116" t="s">
        <v>232</v>
      </c>
    </row>
    <row r="180" spans="2:15" s="117" customFormat="1" ht="17.25">
      <c r="B180" s="118" t="s">
        <v>233</v>
      </c>
      <c r="C180" s="119"/>
      <c r="D180" s="119"/>
      <c r="E180" s="185" t="s">
        <v>234</v>
      </c>
      <c r="F180" s="185"/>
      <c r="G180" s="185"/>
    </row>
    <row r="181" spans="2:15" s="117" customFormat="1" ht="17.25">
      <c r="B181" s="120"/>
      <c r="C181" s="184" t="s">
        <v>235</v>
      </c>
      <c r="D181" s="184"/>
    </row>
    <row r="182" spans="2:15" s="117" customFormat="1" ht="17.25">
      <c r="B182" s="120"/>
      <c r="C182" s="121"/>
      <c r="D182" s="121"/>
    </row>
    <row r="183" spans="2:15" s="122" customFormat="1" ht="17.25">
      <c r="B183" s="118" t="s">
        <v>236</v>
      </c>
      <c r="C183" s="123"/>
      <c r="D183" s="123"/>
      <c r="E183" s="186" t="s">
        <v>237</v>
      </c>
      <c r="F183" s="186"/>
      <c r="G183" s="186"/>
    </row>
    <row r="184" spans="2:15" s="122" customFormat="1">
      <c r="C184" s="184" t="s">
        <v>235</v>
      </c>
      <c r="D184" s="184"/>
    </row>
  </sheetData>
  <mergeCells count="37">
    <mergeCell ref="C184:D184"/>
    <mergeCell ref="M14:M15"/>
    <mergeCell ref="N14:N15"/>
    <mergeCell ref="O14:O15"/>
    <mergeCell ref="E180:G180"/>
    <mergeCell ref="C181:D181"/>
    <mergeCell ref="E183:G183"/>
    <mergeCell ref="M13:O13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J13:L13"/>
    <mergeCell ref="C11:G11"/>
    <mergeCell ref="A13:A15"/>
    <mergeCell ref="B13:C14"/>
    <mergeCell ref="D13:F13"/>
    <mergeCell ref="G13:I13"/>
    <mergeCell ref="C9:G9"/>
    <mergeCell ref="H9:K9"/>
    <mergeCell ref="L9:O9"/>
    <mergeCell ref="C10:G10"/>
    <mergeCell ref="H10:K10"/>
    <mergeCell ref="L10:O10"/>
    <mergeCell ref="C8:G8"/>
    <mergeCell ref="H8:K8"/>
    <mergeCell ref="L8:O8"/>
    <mergeCell ref="A2:B2"/>
    <mergeCell ref="E2:G2"/>
    <mergeCell ref="C3:D3"/>
    <mergeCell ref="A5:O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2022-09-08T08:47:24Z</cp:lastPrinted>
  <dcterms:created xsi:type="dcterms:W3CDTF">2022-09-08T06:43:37Z</dcterms:created>
  <dcterms:modified xsi:type="dcterms:W3CDTF">2022-09-14T06:15:29Z</dcterms:modified>
</cp:coreProperties>
</file>